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25" activeTab="1"/>
  </bookViews>
  <sheets>
    <sheet name="原表" sheetId="1" r:id="rId1"/>
    <sheet name="和田" sheetId="2" r:id="rId2"/>
  </sheets>
  <externalReferences>
    <externalReference r:id="rId5"/>
    <externalReference r:id="rId6"/>
  </externalReferences>
  <definedNames>
    <definedName name="_xlnm._FilterDatabase" localSheetId="0" hidden="1">原表!$A$6:$U$412</definedName>
    <definedName name="_xlnm._FilterDatabase" localSheetId="1" hidden="1">和田!$A$6:$U$38</definedName>
  </definedNames>
  <calcPr calcId="144525"/>
</workbook>
</file>

<file path=xl/sharedStrings.xml><?xml version="1.0" encoding="utf-8"?>
<sst xmlns="http://schemas.openxmlformats.org/spreadsheetml/2006/main" count="742" uniqueCount="577">
  <si>
    <r>
      <rPr>
        <sz val="12"/>
        <rFont val="仿宋_GB2312"/>
        <charset val="0"/>
      </rPr>
      <t>附件</t>
    </r>
    <r>
      <rPr>
        <sz val="12"/>
        <rFont val="Times New Roman"/>
        <charset val="0"/>
      </rPr>
      <t>1</t>
    </r>
  </si>
  <si>
    <t>2024年学生资助补助经费（第二批）分配表（中央）</t>
  </si>
  <si>
    <t>单位：万元</t>
  </si>
  <si>
    <t>区划代码</t>
  </si>
  <si>
    <t>单位/县（区、县级市）</t>
  </si>
  <si>
    <t>合计</t>
  </si>
  <si>
    <t>提前下达</t>
  </si>
  <si>
    <t>本次下达</t>
  </si>
  <si>
    <t>高等教育</t>
  </si>
  <si>
    <t>中等职业教育</t>
  </si>
  <si>
    <t>普通高中教育</t>
  </si>
  <si>
    <t>研究生国家奖学金</t>
  </si>
  <si>
    <t>研究生国家助学金</t>
  </si>
  <si>
    <t>本专科国家奖学金</t>
  </si>
  <si>
    <t>本专科国家励志奖学金</t>
  </si>
  <si>
    <t>本专科国家助学金</t>
  </si>
  <si>
    <t>服义务兵役 退役士兵 直招士官学费补助经费</t>
  </si>
  <si>
    <t>国家助学贷款奖补资金</t>
  </si>
  <si>
    <t>少数民族预科生国家助学金</t>
  </si>
  <si>
    <t>中职助学金</t>
  </si>
  <si>
    <t>中职国家奖学金</t>
  </si>
  <si>
    <t>中职免学费</t>
  </si>
  <si>
    <t>普通高中助学金</t>
  </si>
  <si>
    <t>普通高中免学费</t>
  </si>
  <si>
    <t>教育</t>
  </si>
  <si>
    <t>人社</t>
  </si>
  <si>
    <t>三保标识</t>
  </si>
  <si>
    <t>003003007001</t>
  </si>
  <si>
    <t>003003007002</t>
  </si>
  <si>
    <t>003003006001</t>
  </si>
  <si>
    <t>003003006002</t>
  </si>
  <si>
    <t>支出功能分类科目</t>
  </si>
  <si>
    <t>2050205</t>
  </si>
  <si>
    <r>
      <rPr>
        <sz val="10"/>
        <rFont val="Times New Roman"/>
        <charset val="134"/>
      </rPr>
      <t>2050205</t>
    </r>
    <r>
      <rPr>
        <sz val="10"/>
        <rFont val="黑体"/>
        <charset val="134"/>
      </rPr>
      <t>或</t>
    </r>
    <r>
      <rPr>
        <sz val="10"/>
        <rFont val="Times New Roman"/>
        <charset val="134"/>
      </rPr>
      <t>2050305</t>
    </r>
  </si>
  <si>
    <t>2050302</t>
  </si>
  <si>
    <t>2050303</t>
  </si>
  <si>
    <t>2050204</t>
  </si>
  <si>
    <t>自治区本级</t>
  </si>
  <si>
    <t>本级单位政府预算支出经济分类科目</t>
  </si>
  <si>
    <t>50902</t>
  </si>
  <si>
    <r>
      <rPr>
        <sz val="10"/>
        <rFont val="Times New Roman"/>
        <charset val="134"/>
      </rPr>
      <t>50299</t>
    </r>
    <r>
      <rPr>
        <sz val="10"/>
        <rFont val="黑体"/>
        <charset val="134"/>
      </rPr>
      <t>或</t>
    </r>
    <r>
      <rPr>
        <sz val="10"/>
        <rFont val="Times New Roman"/>
        <charset val="134"/>
      </rPr>
      <t>50902</t>
    </r>
  </si>
  <si>
    <r>
      <rPr>
        <sz val="10"/>
        <rFont val="Times New Roman"/>
        <charset val="134"/>
      </rPr>
      <t>505</t>
    </r>
    <r>
      <rPr>
        <sz val="10"/>
        <rFont val="黑体"/>
        <charset val="134"/>
      </rPr>
      <t>相关项</t>
    </r>
  </si>
  <si>
    <t>650000000000</t>
  </si>
  <si>
    <r>
      <rPr>
        <sz val="10"/>
        <rFont val="仿宋_GB2312"/>
        <charset val="134"/>
      </rPr>
      <t>新疆大学</t>
    </r>
  </si>
  <si>
    <r>
      <rPr>
        <sz val="10"/>
        <rFont val="仿宋_GB2312"/>
        <charset val="134"/>
      </rPr>
      <t>新疆大学附属中学</t>
    </r>
  </si>
  <si>
    <r>
      <rPr>
        <sz val="10"/>
        <rFont val="仿宋_GB2312"/>
        <charset val="134"/>
      </rPr>
      <t>新疆农业大学</t>
    </r>
  </si>
  <si>
    <r>
      <rPr>
        <sz val="10"/>
        <rFont val="仿宋_GB2312"/>
        <charset val="134"/>
      </rPr>
      <t>新疆农业大学附属中学</t>
    </r>
  </si>
  <si>
    <r>
      <rPr>
        <sz val="10"/>
        <rFont val="仿宋_GB2312"/>
        <charset val="134"/>
      </rPr>
      <t>新疆工程学院</t>
    </r>
  </si>
  <si>
    <r>
      <rPr>
        <sz val="10"/>
        <rFont val="仿宋_GB2312"/>
        <charset val="134"/>
      </rPr>
      <t>新疆艺术学院</t>
    </r>
  </si>
  <si>
    <r>
      <rPr>
        <sz val="10"/>
        <color indexed="8"/>
        <rFont val="仿宋_GB2312"/>
        <charset val="134"/>
      </rPr>
      <t>新疆艺术学院附属中等艺术学校</t>
    </r>
  </si>
  <si>
    <r>
      <rPr>
        <sz val="10"/>
        <rFont val="仿宋_GB2312"/>
        <charset val="134"/>
      </rPr>
      <t>新疆医科大学</t>
    </r>
  </si>
  <si>
    <r>
      <rPr>
        <sz val="10"/>
        <rFont val="仿宋_GB2312"/>
        <charset val="134"/>
      </rPr>
      <t>新疆师范大学</t>
    </r>
  </si>
  <si>
    <r>
      <rPr>
        <sz val="10"/>
        <rFont val="仿宋_GB2312"/>
        <charset val="134"/>
      </rPr>
      <t>新疆师范大学附属中学</t>
    </r>
  </si>
  <si>
    <r>
      <rPr>
        <sz val="10"/>
        <rFont val="仿宋_GB2312"/>
        <charset val="134"/>
      </rPr>
      <t>昌吉学院</t>
    </r>
  </si>
  <si>
    <r>
      <rPr>
        <sz val="10"/>
        <rFont val="仿宋_GB2312"/>
        <charset val="134"/>
      </rPr>
      <t>伊犁师范大学</t>
    </r>
  </si>
  <si>
    <r>
      <rPr>
        <sz val="10"/>
        <rFont val="仿宋_GB2312"/>
        <charset val="134"/>
      </rPr>
      <t>新疆职业大学</t>
    </r>
  </si>
  <si>
    <r>
      <rPr>
        <sz val="10"/>
        <rFont val="仿宋_GB2312"/>
        <charset val="134"/>
      </rPr>
      <t>新疆职业大学</t>
    </r>
    <r>
      <rPr>
        <sz val="10"/>
        <rFont val="Times New Roman"/>
        <charset val="0"/>
      </rPr>
      <t>(</t>
    </r>
    <r>
      <rPr>
        <sz val="10"/>
        <rFont val="仿宋_GB2312"/>
        <charset val="134"/>
      </rPr>
      <t>中专部</t>
    </r>
    <r>
      <rPr>
        <sz val="10"/>
        <rFont val="Times New Roman"/>
        <charset val="0"/>
      </rPr>
      <t>)</t>
    </r>
  </si>
  <si>
    <r>
      <rPr>
        <sz val="10"/>
        <rFont val="仿宋_GB2312"/>
        <charset val="134"/>
      </rPr>
      <t>新疆应用职业技术学院</t>
    </r>
  </si>
  <si>
    <r>
      <rPr>
        <sz val="10"/>
        <rFont val="仿宋_GB2312"/>
        <charset val="134"/>
      </rPr>
      <t>新疆师范高等专科学校</t>
    </r>
  </si>
  <si>
    <r>
      <rPr>
        <sz val="10"/>
        <rFont val="仿宋_GB2312"/>
        <charset val="134"/>
      </rPr>
      <t>新疆维吾尔医学专科学校</t>
    </r>
  </si>
  <si>
    <r>
      <rPr>
        <sz val="10"/>
        <rFont val="仿宋_GB2312"/>
        <charset val="134"/>
      </rPr>
      <t>新疆维吾尔医学高等专科学校（中专部）</t>
    </r>
  </si>
  <si>
    <r>
      <rPr>
        <sz val="10"/>
        <rFont val="仿宋_GB2312"/>
        <charset val="134"/>
      </rPr>
      <t>和田师范专科学校</t>
    </r>
  </si>
  <si>
    <r>
      <rPr>
        <sz val="10"/>
        <rFont val="仿宋_GB2312"/>
        <charset val="134"/>
      </rPr>
      <t>喀什大学</t>
    </r>
  </si>
  <si>
    <r>
      <rPr>
        <sz val="10"/>
        <rFont val="仿宋_GB2312"/>
        <charset val="134"/>
      </rPr>
      <t>喀什大学附属中学</t>
    </r>
  </si>
  <si>
    <r>
      <rPr>
        <sz val="10"/>
        <rFont val="仿宋_GB2312"/>
        <charset val="134"/>
      </rPr>
      <t>新疆理工学院</t>
    </r>
  </si>
  <si>
    <r>
      <rPr>
        <sz val="10"/>
        <rFont val="仿宋_GB2312"/>
        <charset val="134"/>
      </rPr>
      <t>八一中学</t>
    </r>
  </si>
  <si>
    <r>
      <rPr>
        <sz val="10"/>
        <rFont val="仿宋_GB2312"/>
        <charset val="134"/>
      </rPr>
      <t>实验中学</t>
    </r>
  </si>
  <si>
    <r>
      <rPr>
        <sz val="10"/>
        <rFont val="仿宋_GB2312"/>
        <charset val="134"/>
      </rPr>
      <t>新疆科技学院</t>
    </r>
  </si>
  <si>
    <r>
      <rPr>
        <sz val="10"/>
        <rFont val="仿宋_GB2312"/>
        <charset val="134"/>
      </rPr>
      <t>新疆第二医学院</t>
    </r>
  </si>
  <si>
    <r>
      <rPr>
        <sz val="10"/>
        <rFont val="仿宋_GB2312"/>
        <charset val="134"/>
      </rPr>
      <t>新疆财经大学</t>
    </r>
  </si>
  <si>
    <r>
      <rPr>
        <sz val="10"/>
        <rFont val="仿宋_GB2312"/>
        <charset val="134"/>
      </rPr>
      <t>新疆警察学院</t>
    </r>
  </si>
  <si>
    <r>
      <rPr>
        <sz val="10"/>
        <rFont val="仿宋_GB2312"/>
        <charset val="134"/>
      </rPr>
      <t>新疆警察学院附属保安学校</t>
    </r>
  </si>
  <si>
    <r>
      <rPr>
        <sz val="10"/>
        <rFont val="仿宋_GB2312"/>
        <charset val="134"/>
      </rPr>
      <t>新疆农业职业技术学院</t>
    </r>
  </si>
  <si>
    <r>
      <rPr>
        <sz val="10"/>
        <rFont val="仿宋_GB2312"/>
        <charset val="134"/>
      </rPr>
      <t>新疆轻工职业技术学院</t>
    </r>
  </si>
  <si>
    <r>
      <rPr>
        <sz val="10"/>
        <rFont val="仿宋_GB2312"/>
        <charset val="134"/>
      </rPr>
      <t>新疆交通职业技术学院</t>
    </r>
  </si>
  <si>
    <r>
      <rPr>
        <sz val="10"/>
        <rFont val="仿宋_GB2312"/>
        <charset val="134"/>
      </rPr>
      <t>新疆建设职业技术学院</t>
    </r>
  </si>
  <si>
    <r>
      <rPr>
        <sz val="10"/>
        <rFont val="仿宋_GB2312"/>
        <charset val="134"/>
      </rPr>
      <t>新疆建设职业技术学院（中专部）</t>
    </r>
  </si>
  <si>
    <r>
      <rPr>
        <sz val="10"/>
        <rFont val="仿宋_GB2312"/>
        <charset val="134"/>
      </rPr>
      <t>新疆铁道职业技术学院</t>
    </r>
  </si>
  <si>
    <r>
      <rPr>
        <sz val="10"/>
        <rFont val="仿宋_GB2312"/>
        <charset val="134"/>
      </rPr>
      <t>新疆铁道职业技术学院（中专部）</t>
    </r>
  </si>
  <si>
    <r>
      <rPr>
        <sz val="10"/>
        <rFont val="仿宋_GB2312"/>
        <charset val="134"/>
      </rPr>
      <t>新疆工业职业技术学院</t>
    </r>
  </si>
  <si>
    <r>
      <rPr>
        <sz val="10"/>
        <rFont val="仿宋_GB2312"/>
        <charset val="134"/>
      </rPr>
      <t>新疆体育职业技术学院</t>
    </r>
  </si>
  <si>
    <r>
      <rPr>
        <sz val="10"/>
        <rFont val="仿宋_GB2312"/>
        <charset val="134"/>
      </rPr>
      <t>新疆地质中学</t>
    </r>
  </si>
  <si>
    <r>
      <rPr>
        <sz val="10"/>
        <rFont val="仿宋_GB2312"/>
        <charset val="134"/>
      </rPr>
      <t>新疆特殊教育职业中专</t>
    </r>
  </si>
  <si>
    <r>
      <rPr>
        <sz val="10"/>
        <rFont val="仿宋_GB2312"/>
        <charset val="134"/>
      </rPr>
      <t>新疆文化艺术学校</t>
    </r>
  </si>
  <si>
    <r>
      <rPr>
        <sz val="10"/>
        <rFont val="仿宋_GB2312"/>
        <charset val="134"/>
      </rPr>
      <t>新疆安装工程学校</t>
    </r>
  </si>
  <si>
    <r>
      <rPr>
        <sz val="10"/>
        <rFont val="仿宋_GB2312"/>
        <charset val="134"/>
      </rPr>
      <t>新疆工业经济学校（新疆经济贸易技术学校）</t>
    </r>
  </si>
  <si>
    <r>
      <rPr>
        <sz val="10"/>
        <rFont val="仿宋_GB2312"/>
        <charset val="134"/>
      </rPr>
      <t>新疆供销学校</t>
    </r>
  </si>
  <si>
    <r>
      <rPr>
        <sz val="10"/>
        <rFont val="仿宋_GB2312"/>
        <charset val="134"/>
      </rPr>
      <t>新疆广播影视学校</t>
    </r>
  </si>
  <si>
    <r>
      <rPr>
        <sz val="10"/>
        <rFont val="仿宋_GB2312"/>
        <charset val="134"/>
      </rPr>
      <t>新疆矿业中等职业学校</t>
    </r>
  </si>
  <si>
    <r>
      <rPr>
        <sz val="10"/>
        <rFont val="仿宋_GB2312"/>
        <charset val="134"/>
      </rPr>
      <t>新疆林业学校</t>
    </r>
  </si>
  <si>
    <r>
      <rPr>
        <sz val="10"/>
        <rFont val="仿宋_GB2312"/>
        <charset val="134"/>
      </rPr>
      <t>新疆商贸经济学校</t>
    </r>
  </si>
  <si>
    <r>
      <rPr>
        <sz val="10"/>
        <rFont val="仿宋_GB2312"/>
        <charset val="134"/>
      </rPr>
      <t>新疆水利水电学校</t>
    </r>
  </si>
  <si>
    <r>
      <rPr>
        <sz val="10"/>
        <rFont val="仿宋_GB2312"/>
        <charset val="134"/>
      </rPr>
      <t>新疆司法警官学校</t>
    </r>
  </si>
  <si>
    <r>
      <rPr>
        <sz val="10"/>
        <rFont val="仿宋_GB2312"/>
        <charset val="134"/>
      </rPr>
      <t>新疆化工技师培训学院</t>
    </r>
  </si>
  <si>
    <r>
      <rPr>
        <sz val="10"/>
        <rFont val="仿宋_GB2312"/>
        <charset val="134"/>
      </rPr>
      <t>新疆机电技师培训学院</t>
    </r>
  </si>
  <si>
    <r>
      <rPr>
        <sz val="10"/>
        <rFont val="仿宋_GB2312"/>
        <charset val="134"/>
      </rPr>
      <t>新疆交通技师培训学院</t>
    </r>
  </si>
  <si>
    <r>
      <rPr>
        <sz val="10"/>
        <rFont val="仿宋_GB2312"/>
        <charset val="134"/>
      </rPr>
      <t>新疆农业技师培训学院</t>
    </r>
  </si>
  <si>
    <r>
      <rPr>
        <sz val="10"/>
        <rFont val="仿宋_GB2312"/>
        <charset val="134"/>
      </rPr>
      <t>新疆煤炭技师学院</t>
    </r>
  </si>
  <si>
    <r>
      <rPr>
        <sz val="10"/>
        <rFont val="仿宋_GB2312"/>
        <charset val="134"/>
      </rPr>
      <t>新疆经济贸易技师学院</t>
    </r>
  </si>
  <si>
    <r>
      <rPr>
        <sz val="10"/>
        <rFont val="仿宋_GB2312"/>
        <charset val="134"/>
      </rPr>
      <t>新疆铁路技师培训学院</t>
    </r>
  </si>
  <si>
    <r>
      <rPr>
        <sz val="10"/>
        <rFont val="仿宋_GB2312"/>
        <charset val="134"/>
      </rPr>
      <t>新疆建设技师培训学院</t>
    </r>
  </si>
  <si>
    <r>
      <rPr>
        <sz val="10"/>
        <rFont val="仿宋_GB2312"/>
        <charset val="134"/>
      </rPr>
      <t>新疆安装高级技工学校</t>
    </r>
  </si>
  <si>
    <r>
      <rPr>
        <sz val="10"/>
        <rFont val="仿宋_GB2312"/>
        <charset val="134"/>
      </rPr>
      <t>新疆水利水电高级技工学校</t>
    </r>
  </si>
  <si>
    <r>
      <rPr>
        <sz val="10"/>
        <rFont val="仿宋_GB2312"/>
        <charset val="134"/>
      </rPr>
      <t>新疆供销技师学院</t>
    </r>
  </si>
  <si>
    <r>
      <rPr>
        <sz val="10"/>
        <rFont val="仿宋_GB2312"/>
        <charset val="134"/>
      </rPr>
      <t>新疆商贸经济高级技工学校</t>
    </r>
  </si>
  <si>
    <r>
      <rPr>
        <sz val="10"/>
        <rFont val="仿宋_GB2312"/>
        <charset val="134"/>
      </rPr>
      <t>新疆钢铁高级技工学校</t>
    </r>
  </si>
  <si>
    <r>
      <rPr>
        <sz val="10"/>
        <rFont val="仿宋_GB2312"/>
        <charset val="134"/>
      </rPr>
      <t>新疆林业技工学校</t>
    </r>
  </si>
  <si>
    <r>
      <rPr>
        <sz val="10"/>
        <rFont val="仿宋_GB2312"/>
        <charset val="134"/>
      </rPr>
      <t>新疆商业技工学校</t>
    </r>
  </si>
  <si>
    <r>
      <rPr>
        <sz val="10"/>
        <rFont val="仿宋_GB2312"/>
        <charset val="134"/>
      </rPr>
      <t>新大附属旅游服务技工学校</t>
    </r>
  </si>
  <si>
    <r>
      <rPr>
        <sz val="10"/>
        <rFont val="仿宋_GB2312"/>
        <charset val="134"/>
      </rPr>
      <t>新疆中泰高级技工学校</t>
    </r>
  </si>
  <si>
    <r>
      <rPr>
        <sz val="10"/>
        <rFont val="仿宋_GB2312"/>
        <charset val="134"/>
      </rPr>
      <t>新疆现代职业技术学院</t>
    </r>
  </si>
  <si>
    <r>
      <rPr>
        <sz val="10"/>
        <rFont val="仿宋_GB2312"/>
        <charset val="134"/>
      </rPr>
      <t>新疆现代职业技术学院（中专部）</t>
    </r>
  </si>
  <si>
    <r>
      <rPr>
        <sz val="10"/>
        <rFont val="仿宋_GB2312"/>
        <charset val="134"/>
      </rPr>
      <t>新疆科技职业技术学院</t>
    </r>
  </si>
  <si>
    <r>
      <rPr>
        <sz val="10"/>
        <rFont val="仿宋_GB2312"/>
        <charset val="134"/>
      </rPr>
      <t>新疆科信职业技术学院</t>
    </r>
  </si>
  <si>
    <r>
      <rPr>
        <sz val="10"/>
        <rFont val="仿宋_GB2312"/>
        <charset val="134"/>
      </rPr>
      <t>新疆天山职业技术大学</t>
    </r>
  </si>
  <si>
    <r>
      <rPr>
        <sz val="10"/>
        <rFont val="仿宋_GB2312"/>
        <charset val="134"/>
      </rPr>
      <t>新疆能源职业技术学院</t>
    </r>
  </si>
  <si>
    <r>
      <rPr>
        <b/>
        <sz val="10"/>
        <rFont val="仿宋_GB2312"/>
        <charset val="134"/>
      </rPr>
      <t>乌鲁木齐市</t>
    </r>
  </si>
  <si>
    <t>650102000000</t>
  </si>
  <si>
    <r>
      <rPr>
        <sz val="10"/>
        <rFont val="仿宋_GB2312"/>
        <charset val="134"/>
      </rPr>
      <t>天山区</t>
    </r>
  </si>
  <si>
    <t>650103000000</t>
  </si>
  <si>
    <r>
      <rPr>
        <sz val="10"/>
        <rFont val="仿宋_GB2312"/>
        <charset val="134"/>
      </rPr>
      <t>沙依巴克区</t>
    </r>
  </si>
  <si>
    <t>650104000000</t>
  </si>
  <si>
    <r>
      <rPr>
        <sz val="10"/>
        <rFont val="仿宋_GB2312"/>
        <charset val="134"/>
      </rPr>
      <t>新市区</t>
    </r>
  </si>
  <si>
    <t>650105000000</t>
  </si>
  <si>
    <r>
      <rPr>
        <sz val="10"/>
        <rFont val="仿宋_GB2312"/>
        <charset val="134"/>
      </rPr>
      <t>水磨沟区</t>
    </r>
  </si>
  <si>
    <t>650106000000</t>
  </si>
  <si>
    <r>
      <rPr>
        <sz val="10"/>
        <rFont val="仿宋_GB2312"/>
        <charset val="134"/>
      </rPr>
      <t>头屯河区</t>
    </r>
  </si>
  <si>
    <t>650107000000</t>
  </si>
  <si>
    <r>
      <rPr>
        <sz val="10"/>
        <rFont val="仿宋_GB2312"/>
        <charset val="134"/>
      </rPr>
      <t>达坂城区</t>
    </r>
  </si>
  <si>
    <t>650109000000</t>
  </si>
  <si>
    <r>
      <rPr>
        <sz val="10"/>
        <rFont val="仿宋_GB2312"/>
        <charset val="134"/>
      </rPr>
      <t>米东区</t>
    </r>
  </si>
  <si>
    <t>650121000000</t>
  </si>
  <si>
    <r>
      <rPr>
        <sz val="10"/>
        <rFont val="仿宋_GB2312"/>
        <charset val="134"/>
      </rPr>
      <t>乌鲁木齐县</t>
    </r>
  </si>
  <si>
    <r>
      <rPr>
        <sz val="10"/>
        <rFont val="仿宋_GB2312"/>
        <charset val="134"/>
      </rPr>
      <t>乌鲁木齐市本级</t>
    </r>
  </si>
  <si>
    <r>
      <rPr>
        <sz val="10"/>
        <rFont val="仿宋_GB2312"/>
        <charset val="134"/>
      </rPr>
      <t>乌鲁木齐市财政会计职业学校</t>
    </r>
  </si>
  <si>
    <r>
      <rPr>
        <sz val="10"/>
        <rFont val="仿宋_GB2312"/>
        <charset val="134"/>
      </rPr>
      <t>乌鲁木齐市第二职业中等专业学校</t>
    </r>
  </si>
  <si>
    <r>
      <rPr>
        <sz val="10"/>
        <rFont val="仿宋_GB2312"/>
        <charset val="134"/>
      </rPr>
      <t>乌鲁木齐市米东区职业中等专业学校</t>
    </r>
  </si>
  <si>
    <r>
      <rPr>
        <sz val="10"/>
        <rFont val="仿宋_GB2312"/>
        <charset val="134"/>
      </rPr>
      <t>乌鲁木齐市体育运动学校</t>
    </r>
  </si>
  <si>
    <r>
      <rPr>
        <sz val="10"/>
        <rFont val="仿宋_GB2312"/>
        <charset val="134"/>
      </rPr>
      <t>乌鲁木齐市职业中等专业学校</t>
    </r>
  </si>
  <si>
    <r>
      <rPr>
        <sz val="10"/>
        <rFont val="仿宋_GB2312"/>
        <charset val="134"/>
      </rPr>
      <t>乌鲁木齐市聋人学校</t>
    </r>
  </si>
  <si>
    <r>
      <rPr>
        <sz val="10"/>
        <rFont val="仿宋_GB2312"/>
        <charset val="134"/>
      </rPr>
      <t>乌鲁木齐市盲人学校（乌鲁木齐推拿职业学校）</t>
    </r>
  </si>
  <si>
    <r>
      <rPr>
        <sz val="10"/>
        <rFont val="仿宋_GB2312"/>
        <charset val="134"/>
      </rPr>
      <t>乌鲁木齐职业大学中专部</t>
    </r>
  </si>
  <si>
    <r>
      <rPr>
        <sz val="10"/>
        <rFont val="仿宋_GB2312"/>
        <charset val="134"/>
      </rPr>
      <t>乌鲁木齐技师学院</t>
    </r>
  </si>
  <si>
    <r>
      <rPr>
        <sz val="10"/>
        <rFont val="仿宋_GB2312"/>
        <charset val="134"/>
      </rPr>
      <t>新疆金领技工学校</t>
    </r>
  </si>
  <si>
    <r>
      <rPr>
        <sz val="10"/>
        <rFont val="仿宋_GB2312"/>
        <charset val="134"/>
      </rPr>
      <t>新疆鑫鹏达技工学校</t>
    </r>
  </si>
  <si>
    <r>
      <rPr>
        <sz val="10"/>
        <rFont val="仿宋_GB2312"/>
        <charset val="134"/>
      </rPr>
      <t>乌鲁木齐新东方技工学校</t>
    </r>
  </si>
  <si>
    <r>
      <rPr>
        <sz val="10"/>
        <rFont val="仿宋_GB2312"/>
        <charset val="134"/>
      </rPr>
      <t>新疆鑫金盾技工学校</t>
    </r>
  </si>
  <si>
    <r>
      <rPr>
        <sz val="10"/>
        <rFont val="仿宋_GB2312"/>
        <charset val="134"/>
      </rPr>
      <t>乌鲁木齐职业大学</t>
    </r>
  </si>
  <si>
    <r>
      <rPr>
        <sz val="10"/>
        <rFont val="仿宋_GB2312"/>
        <charset val="134"/>
      </rPr>
      <t>乌鲁木齐市城市科技技工学校</t>
    </r>
  </si>
  <si>
    <r>
      <rPr>
        <b/>
        <sz val="10"/>
        <rFont val="仿宋_GB2312"/>
        <charset val="134"/>
      </rPr>
      <t>克拉玛依市</t>
    </r>
  </si>
  <si>
    <t>650202000000</t>
  </si>
  <si>
    <r>
      <rPr>
        <sz val="10"/>
        <rFont val="仿宋_GB2312"/>
        <charset val="134"/>
      </rPr>
      <t>独山子区</t>
    </r>
  </si>
  <si>
    <t>650203000000</t>
  </si>
  <si>
    <r>
      <rPr>
        <sz val="10"/>
        <rFont val="仿宋_GB2312"/>
        <charset val="134"/>
      </rPr>
      <t>克拉玛依区</t>
    </r>
  </si>
  <si>
    <t>650204000000</t>
  </si>
  <si>
    <r>
      <rPr>
        <sz val="10"/>
        <rFont val="仿宋_GB2312"/>
        <charset val="134"/>
      </rPr>
      <t>白碱滩区</t>
    </r>
  </si>
  <si>
    <r>
      <rPr>
        <sz val="10"/>
        <rFont val="仿宋_GB2312"/>
        <charset val="134"/>
      </rPr>
      <t>克拉玛依市本级</t>
    </r>
  </si>
  <si>
    <r>
      <rPr>
        <sz val="10"/>
        <rFont val="仿宋_GB2312"/>
        <charset val="134"/>
      </rPr>
      <t>克拉玛依职业技术学院（中专部）</t>
    </r>
  </si>
  <si>
    <r>
      <rPr>
        <sz val="10"/>
        <rFont val="仿宋_GB2312"/>
        <charset val="134"/>
      </rPr>
      <t>克拉玛依职业技术学院</t>
    </r>
  </si>
  <si>
    <r>
      <rPr>
        <b/>
        <sz val="10"/>
        <rFont val="仿宋_GB2312"/>
        <charset val="134"/>
      </rPr>
      <t>吐鲁番市</t>
    </r>
  </si>
  <si>
    <t>650402000000</t>
  </si>
  <si>
    <r>
      <rPr>
        <sz val="10"/>
        <rFont val="仿宋_GB2312"/>
        <charset val="134"/>
      </rPr>
      <t>高昌区</t>
    </r>
  </si>
  <si>
    <t>650421000000</t>
  </si>
  <si>
    <r>
      <rPr>
        <sz val="10"/>
        <rFont val="仿宋_GB2312"/>
        <charset val="134"/>
      </rPr>
      <t>鄯善县</t>
    </r>
  </si>
  <si>
    <r>
      <rPr>
        <sz val="10"/>
        <rFont val="仿宋_GB2312"/>
        <charset val="134"/>
      </rPr>
      <t>鄯善县中等职业技术学校</t>
    </r>
  </si>
  <si>
    <r>
      <rPr>
        <sz val="10"/>
        <rFont val="仿宋_GB2312"/>
        <charset val="134"/>
      </rPr>
      <t>鄯善县职业高中</t>
    </r>
  </si>
  <si>
    <r>
      <rPr>
        <sz val="10"/>
        <rFont val="仿宋_GB2312"/>
        <charset val="134"/>
      </rPr>
      <t>鄯善县技工学校</t>
    </r>
  </si>
  <si>
    <t>650422000000</t>
  </si>
  <si>
    <r>
      <rPr>
        <sz val="10"/>
        <rFont val="仿宋_GB2312"/>
        <charset val="134"/>
      </rPr>
      <t>托克逊县</t>
    </r>
  </si>
  <si>
    <r>
      <rPr>
        <sz val="10"/>
        <rFont val="仿宋_GB2312"/>
        <charset val="134"/>
      </rPr>
      <t>托克逊县职业高中学校</t>
    </r>
  </si>
  <si>
    <r>
      <rPr>
        <sz val="10"/>
        <rFont val="仿宋_GB2312"/>
        <charset val="134"/>
      </rPr>
      <t>托克逊县技工学校</t>
    </r>
  </si>
  <si>
    <t>6504A1000000</t>
  </si>
  <si>
    <r>
      <rPr>
        <sz val="10"/>
        <rFont val="仿宋_GB2312"/>
        <charset val="134"/>
      </rPr>
      <t>教育局直属（吐鲁番市本级）</t>
    </r>
  </si>
  <si>
    <r>
      <rPr>
        <sz val="10"/>
        <rFont val="仿宋_GB2312"/>
        <charset val="134"/>
      </rPr>
      <t>吐鲁番地区中等职业技术学校（教育培训中心）</t>
    </r>
  </si>
  <si>
    <r>
      <rPr>
        <sz val="10"/>
        <rFont val="仿宋_GB2312"/>
        <charset val="134"/>
      </rPr>
      <t>吐鲁番市技工学校</t>
    </r>
  </si>
  <si>
    <r>
      <rPr>
        <sz val="10"/>
        <rFont val="仿宋_GB2312"/>
        <charset val="134"/>
      </rPr>
      <t>吐鲁番市高昌区中等职业技术学校</t>
    </r>
  </si>
  <si>
    <r>
      <rPr>
        <sz val="10"/>
        <rFont val="仿宋_GB2312"/>
        <charset val="134"/>
      </rPr>
      <t>吐鲁番职业技术学院</t>
    </r>
  </si>
  <si>
    <r>
      <rPr>
        <b/>
        <sz val="10"/>
        <rFont val="仿宋_GB2312"/>
        <charset val="134"/>
      </rPr>
      <t>哈密市</t>
    </r>
  </si>
  <si>
    <t>650502000000</t>
  </si>
  <si>
    <r>
      <rPr>
        <sz val="10"/>
        <rFont val="仿宋_GB2312"/>
        <charset val="134"/>
      </rPr>
      <t>伊州区</t>
    </r>
  </si>
  <si>
    <r>
      <rPr>
        <sz val="10"/>
        <rFont val="仿宋_GB2312"/>
        <charset val="134"/>
      </rPr>
      <t>哈密中等职业学校</t>
    </r>
  </si>
  <si>
    <r>
      <rPr>
        <sz val="10"/>
        <rFont val="仿宋_GB2312"/>
        <charset val="134"/>
      </rPr>
      <t>哈密职业技术学院（中专部）</t>
    </r>
  </si>
  <si>
    <r>
      <rPr>
        <sz val="10"/>
        <rFont val="仿宋_GB2312"/>
        <charset val="134"/>
      </rPr>
      <t>哈密市高级技工学校</t>
    </r>
  </si>
  <si>
    <t>650521000000</t>
  </si>
  <si>
    <r>
      <rPr>
        <sz val="10"/>
        <rFont val="仿宋_GB2312"/>
        <charset val="134"/>
      </rPr>
      <t>巴里坤哈萨克自治县</t>
    </r>
  </si>
  <si>
    <t>650522000000</t>
  </si>
  <si>
    <r>
      <rPr>
        <sz val="10"/>
        <rFont val="仿宋_GB2312"/>
        <charset val="134"/>
      </rPr>
      <t>伊吾县</t>
    </r>
  </si>
  <si>
    <t>6505A3000000</t>
  </si>
  <si>
    <r>
      <rPr>
        <sz val="10"/>
        <rFont val="仿宋_GB2312"/>
        <charset val="134"/>
      </rPr>
      <t>教育局直属代管（哈密地区本级）</t>
    </r>
  </si>
  <si>
    <r>
      <rPr>
        <sz val="10"/>
        <rFont val="仿宋_GB2312"/>
        <charset val="134"/>
      </rPr>
      <t>哈密职业技术学院</t>
    </r>
  </si>
  <si>
    <r>
      <rPr>
        <b/>
        <sz val="10"/>
        <rFont val="仿宋_GB2312"/>
        <charset val="134"/>
      </rPr>
      <t>昌吉州</t>
    </r>
  </si>
  <si>
    <t>652301000000</t>
  </si>
  <si>
    <r>
      <rPr>
        <sz val="10"/>
        <rFont val="仿宋_GB2312"/>
        <charset val="134"/>
      </rPr>
      <t>昌吉市</t>
    </r>
  </si>
  <si>
    <r>
      <rPr>
        <sz val="10"/>
        <rFont val="仿宋_GB2312"/>
        <charset val="134"/>
      </rPr>
      <t>教育局直属（昌吉州本级）</t>
    </r>
  </si>
  <si>
    <r>
      <rPr>
        <sz val="10"/>
        <rFont val="仿宋_GB2312"/>
        <charset val="134"/>
      </rPr>
      <t>昌吉职业技术学院（中专部）</t>
    </r>
  </si>
  <si>
    <r>
      <rPr>
        <sz val="10"/>
        <rFont val="仿宋_GB2312"/>
        <charset val="134"/>
      </rPr>
      <t>昌吉技师培训学院</t>
    </r>
  </si>
  <si>
    <t>652302000000</t>
  </si>
  <si>
    <r>
      <rPr>
        <sz val="10"/>
        <rFont val="仿宋_GB2312"/>
        <charset val="134"/>
      </rPr>
      <t>阜康市</t>
    </r>
  </si>
  <si>
    <r>
      <rPr>
        <sz val="10"/>
        <rFont val="仿宋_GB2312"/>
        <charset val="134"/>
      </rPr>
      <t>阜康市职业中等专业学校</t>
    </r>
  </si>
  <si>
    <r>
      <rPr>
        <sz val="10"/>
        <rFont val="仿宋_GB2312"/>
        <charset val="134"/>
      </rPr>
      <t>阜康技师学院</t>
    </r>
  </si>
  <si>
    <t>652323000000</t>
  </si>
  <si>
    <r>
      <rPr>
        <sz val="10"/>
        <rFont val="仿宋_GB2312"/>
        <charset val="134"/>
      </rPr>
      <t>呼图壁县</t>
    </r>
  </si>
  <si>
    <r>
      <rPr>
        <sz val="10"/>
        <rFont val="仿宋_GB2312"/>
        <charset val="134"/>
      </rPr>
      <t>呼图壁中等职业技术学校</t>
    </r>
  </si>
  <si>
    <r>
      <rPr>
        <sz val="10"/>
        <rFont val="仿宋_GB2312"/>
        <charset val="134"/>
      </rPr>
      <t>呼图壁县技工学校</t>
    </r>
  </si>
  <si>
    <t>652324000000</t>
  </si>
  <si>
    <r>
      <rPr>
        <sz val="10"/>
        <rFont val="仿宋_GB2312"/>
        <charset val="134"/>
      </rPr>
      <t>玛纳斯县</t>
    </r>
  </si>
  <si>
    <r>
      <rPr>
        <sz val="10"/>
        <rFont val="仿宋_GB2312"/>
        <charset val="134"/>
      </rPr>
      <t>玛纳斯县中等职业技术学校</t>
    </r>
  </si>
  <si>
    <r>
      <rPr>
        <sz val="10"/>
        <rFont val="仿宋_GB2312"/>
        <charset val="134"/>
      </rPr>
      <t>玛纳斯县技工学校</t>
    </r>
  </si>
  <si>
    <t>652325000000</t>
  </si>
  <si>
    <r>
      <rPr>
        <sz val="10"/>
        <rFont val="仿宋_GB2312"/>
        <charset val="134"/>
      </rPr>
      <t>奇台县</t>
    </r>
  </si>
  <si>
    <r>
      <rPr>
        <sz val="10"/>
        <rFont val="仿宋_GB2312"/>
        <charset val="134"/>
      </rPr>
      <t>奇台中等职业技术学校（奇台高级技工学校）</t>
    </r>
  </si>
  <si>
    <r>
      <rPr>
        <sz val="10"/>
        <rFont val="仿宋_GB2312"/>
        <charset val="134"/>
      </rPr>
      <t>奇台高级技工学校</t>
    </r>
  </si>
  <si>
    <t>652327000000</t>
  </si>
  <si>
    <r>
      <rPr>
        <sz val="10"/>
        <rFont val="仿宋_GB2312"/>
        <charset val="134"/>
      </rPr>
      <t>吉木萨尔县</t>
    </r>
  </si>
  <si>
    <r>
      <rPr>
        <sz val="10"/>
        <rFont val="仿宋_GB2312"/>
        <charset val="134"/>
      </rPr>
      <t>吉木萨尔中等职业技术学校</t>
    </r>
  </si>
  <si>
    <r>
      <rPr>
        <sz val="10"/>
        <rFont val="仿宋_GB2312"/>
        <charset val="134"/>
      </rPr>
      <t>吉木萨尔县技工学校</t>
    </r>
  </si>
  <si>
    <t>652328000000</t>
  </si>
  <si>
    <r>
      <rPr>
        <sz val="10"/>
        <rFont val="仿宋_GB2312"/>
        <charset val="134"/>
      </rPr>
      <t>木垒哈萨克自治县</t>
    </r>
  </si>
  <si>
    <r>
      <rPr>
        <sz val="10"/>
        <rFont val="仿宋_GB2312"/>
        <charset val="134"/>
      </rPr>
      <t>木垒哈萨克自治县中等职业技术学校</t>
    </r>
  </si>
  <si>
    <r>
      <rPr>
        <sz val="10"/>
        <rFont val="仿宋_GB2312"/>
        <charset val="134"/>
      </rPr>
      <t>木垒县技工学校</t>
    </r>
  </si>
  <si>
    <t>6523A1000000</t>
  </si>
  <si>
    <r>
      <rPr>
        <sz val="10"/>
        <rFont val="仿宋_GB2312"/>
        <charset val="134"/>
      </rPr>
      <t>教育局直属代管（昌吉州本级）</t>
    </r>
  </si>
  <si>
    <r>
      <rPr>
        <sz val="10"/>
        <rFont val="仿宋_GB2312"/>
        <charset val="134"/>
      </rPr>
      <t>昌吉职业技术学院</t>
    </r>
  </si>
  <si>
    <r>
      <rPr>
        <b/>
        <sz val="10"/>
        <rFont val="仿宋_GB2312"/>
        <charset val="134"/>
      </rPr>
      <t>博州</t>
    </r>
  </si>
  <si>
    <t>652701000000</t>
  </si>
  <si>
    <r>
      <rPr>
        <sz val="10"/>
        <rFont val="仿宋_GB2312"/>
        <charset val="134"/>
      </rPr>
      <t>博乐市</t>
    </r>
  </si>
  <si>
    <t>652702000000</t>
  </si>
  <si>
    <r>
      <rPr>
        <sz val="10"/>
        <rFont val="仿宋_GB2312"/>
        <charset val="134"/>
      </rPr>
      <t>阿拉山口市</t>
    </r>
  </si>
  <si>
    <t>652722000000</t>
  </si>
  <si>
    <r>
      <rPr>
        <sz val="10"/>
        <rFont val="仿宋_GB2312"/>
        <charset val="134"/>
      </rPr>
      <t>精河县</t>
    </r>
  </si>
  <si>
    <t>652723000000</t>
  </si>
  <si>
    <r>
      <rPr>
        <sz val="10"/>
        <rFont val="仿宋_GB2312"/>
        <charset val="134"/>
      </rPr>
      <t>温泉县</t>
    </r>
  </si>
  <si>
    <t>6527A1000000</t>
  </si>
  <si>
    <r>
      <rPr>
        <sz val="10"/>
        <rFont val="仿宋_GB2312"/>
        <charset val="134"/>
      </rPr>
      <t>教育局直属代管（博州本级）</t>
    </r>
  </si>
  <si>
    <r>
      <rPr>
        <sz val="10"/>
        <rFont val="仿宋_GB2312"/>
        <charset val="134"/>
      </rPr>
      <t>博州中等职业技术学院（中专部）</t>
    </r>
  </si>
  <si>
    <r>
      <rPr>
        <sz val="10"/>
        <rFont val="仿宋_GB2312"/>
        <charset val="134"/>
      </rPr>
      <t>博州技工学校</t>
    </r>
  </si>
  <si>
    <r>
      <rPr>
        <sz val="10"/>
        <rFont val="仿宋_GB2312"/>
        <charset val="134"/>
      </rPr>
      <t>博尔塔拉职业技术学院</t>
    </r>
  </si>
  <si>
    <r>
      <rPr>
        <b/>
        <sz val="10"/>
        <rFont val="仿宋_GB2312"/>
        <charset val="134"/>
      </rPr>
      <t>巴州</t>
    </r>
  </si>
  <si>
    <t>652801000000</t>
  </si>
  <si>
    <r>
      <rPr>
        <sz val="10"/>
        <rFont val="仿宋_GB2312"/>
        <charset val="134"/>
      </rPr>
      <t>库尔勒市</t>
    </r>
  </si>
  <si>
    <r>
      <rPr>
        <sz val="10"/>
        <rFont val="仿宋_GB2312"/>
        <charset val="134"/>
      </rPr>
      <t>库尔勒市现代职业高中学校</t>
    </r>
  </si>
  <si>
    <r>
      <rPr>
        <sz val="10"/>
        <color indexed="8"/>
        <rFont val="仿宋_GB2312"/>
        <charset val="134"/>
      </rPr>
      <t>库尔勒市奇石职业高中</t>
    </r>
  </si>
  <si>
    <r>
      <rPr>
        <sz val="10"/>
        <color indexed="8"/>
        <rFont val="仿宋_GB2312"/>
        <charset val="134"/>
      </rPr>
      <t>库尔勒市利民学校</t>
    </r>
  </si>
  <si>
    <t>652822000000</t>
  </si>
  <si>
    <r>
      <rPr>
        <sz val="10"/>
        <rFont val="仿宋_GB2312"/>
        <charset val="134"/>
      </rPr>
      <t>轮台县</t>
    </r>
  </si>
  <si>
    <r>
      <rPr>
        <sz val="10"/>
        <rFont val="仿宋_GB2312"/>
        <charset val="134"/>
      </rPr>
      <t>轮台县技工学校</t>
    </r>
  </si>
  <si>
    <r>
      <rPr>
        <sz val="10"/>
        <rFont val="仿宋_GB2312"/>
        <charset val="134"/>
      </rPr>
      <t>轮台县职业高中学校</t>
    </r>
  </si>
  <si>
    <t>652823000000</t>
  </si>
  <si>
    <r>
      <rPr>
        <sz val="10"/>
        <rFont val="仿宋_GB2312"/>
        <charset val="134"/>
      </rPr>
      <t>尉犁县</t>
    </r>
  </si>
  <si>
    <r>
      <rPr>
        <sz val="10"/>
        <rFont val="仿宋_GB2312"/>
        <charset val="134"/>
      </rPr>
      <t>尉犁县职业高中</t>
    </r>
  </si>
  <si>
    <r>
      <rPr>
        <sz val="10"/>
        <rFont val="仿宋_GB2312"/>
        <charset val="134"/>
      </rPr>
      <t>尉犁县技工学校</t>
    </r>
  </si>
  <si>
    <t>652824000000</t>
  </si>
  <si>
    <r>
      <rPr>
        <sz val="10"/>
        <rFont val="仿宋_GB2312"/>
        <charset val="134"/>
      </rPr>
      <t>若羌县</t>
    </r>
  </si>
  <si>
    <r>
      <rPr>
        <sz val="10"/>
        <rFont val="仿宋_GB2312"/>
        <charset val="134"/>
      </rPr>
      <t>若羌县职业高中</t>
    </r>
  </si>
  <si>
    <t>652825000000</t>
  </si>
  <si>
    <r>
      <rPr>
        <sz val="10"/>
        <rFont val="仿宋_GB2312"/>
        <charset val="134"/>
      </rPr>
      <t>且末县</t>
    </r>
  </si>
  <si>
    <r>
      <rPr>
        <sz val="10"/>
        <rFont val="仿宋_GB2312"/>
        <charset val="134"/>
      </rPr>
      <t>巴州且末县第一中学</t>
    </r>
  </si>
  <si>
    <t>652826000000</t>
  </si>
  <si>
    <r>
      <rPr>
        <sz val="10"/>
        <rFont val="仿宋_GB2312"/>
        <charset val="134"/>
      </rPr>
      <t>焉耆回族自治县</t>
    </r>
  </si>
  <si>
    <r>
      <rPr>
        <sz val="10"/>
        <rFont val="仿宋_GB2312"/>
        <charset val="134"/>
      </rPr>
      <t>焉耆县职业技术学校</t>
    </r>
  </si>
  <si>
    <r>
      <rPr>
        <sz val="10"/>
        <rFont val="仿宋_GB2312"/>
        <charset val="134"/>
      </rPr>
      <t>焉耆县技工学校</t>
    </r>
  </si>
  <si>
    <t>652827000000</t>
  </si>
  <si>
    <r>
      <rPr>
        <sz val="10"/>
        <rFont val="仿宋_GB2312"/>
        <charset val="134"/>
      </rPr>
      <t>和静县</t>
    </r>
  </si>
  <si>
    <r>
      <rPr>
        <sz val="10"/>
        <rFont val="仿宋_GB2312"/>
        <charset val="134"/>
      </rPr>
      <t>和静县中等职业学校</t>
    </r>
  </si>
  <si>
    <r>
      <rPr>
        <sz val="10"/>
        <rFont val="仿宋_GB2312"/>
        <charset val="134"/>
      </rPr>
      <t>和静县技工学校</t>
    </r>
  </si>
  <si>
    <t>652828000000</t>
  </si>
  <si>
    <r>
      <rPr>
        <sz val="10"/>
        <rFont val="仿宋_GB2312"/>
        <charset val="134"/>
      </rPr>
      <t>和硕县</t>
    </r>
  </si>
  <si>
    <r>
      <rPr>
        <sz val="10"/>
        <rFont val="仿宋_GB2312"/>
        <charset val="134"/>
      </rPr>
      <t>巴州和硕县高级中学</t>
    </r>
  </si>
  <si>
    <t>652829000000</t>
  </si>
  <si>
    <r>
      <rPr>
        <sz val="10"/>
        <rFont val="仿宋_GB2312"/>
        <charset val="134"/>
      </rPr>
      <t>博湖县</t>
    </r>
  </si>
  <si>
    <r>
      <rPr>
        <sz val="10"/>
        <rFont val="仿宋_GB2312"/>
        <charset val="134"/>
      </rPr>
      <t>博湖县奇石职业高级中学</t>
    </r>
  </si>
  <si>
    <t>6528A2000000</t>
  </si>
  <si>
    <r>
      <rPr>
        <sz val="10"/>
        <rFont val="仿宋_GB2312"/>
        <charset val="134"/>
      </rPr>
      <t>教育局直属代管（巴州本级）</t>
    </r>
  </si>
  <si>
    <r>
      <rPr>
        <sz val="10"/>
        <rFont val="仿宋_GB2312"/>
        <charset val="134"/>
      </rPr>
      <t>巴音郭楞职业技术学院（中专部）</t>
    </r>
  </si>
  <si>
    <r>
      <rPr>
        <sz val="10"/>
        <rFont val="仿宋_GB2312"/>
        <charset val="134"/>
      </rPr>
      <t>巴州师范学校</t>
    </r>
  </si>
  <si>
    <r>
      <rPr>
        <sz val="10"/>
        <rFont val="仿宋_GB2312"/>
        <charset val="134"/>
      </rPr>
      <t>巴州红旗中等职业学校</t>
    </r>
  </si>
  <si>
    <r>
      <rPr>
        <sz val="10"/>
        <rFont val="仿宋_GB2312"/>
        <charset val="134"/>
      </rPr>
      <t>巴州卫生学校</t>
    </r>
  </si>
  <si>
    <r>
      <rPr>
        <sz val="10"/>
        <rFont val="仿宋_GB2312"/>
        <charset val="134"/>
      </rPr>
      <t>巴州特教学校</t>
    </r>
  </si>
  <si>
    <r>
      <rPr>
        <sz val="10"/>
        <rFont val="仿宋_GB2312"/>
        <charset val="134"/>
      </rPr>
      <t>若羌县技工学校</t>
    </r>
  </si>
  <si>
    <r>
      <rPr>
        <sz val="10"/>
        <rFont val="仿宋_GB2312"/>
        <charset val="134"/>
      </rPr>
      <t>巴州红旗高级技工学校</t>
    </r>
  </si>
  <si>
    <r>
      <rPr>
        <sz val="10"/>
        <rFont val="仿宋_GB2312"/>
        <charset val="134"/>
      </rPr>
      <t>巴音郭楞职业技术学院</t>
    </r>
  </si>
  <si>
    <r>
      <rPr>
        <b/>
        <sz val="10"/>
        <rFont val="仿宋_GB2312"/>
        <charset val="134"/>
      </rPr>
      <t>阿克苏地区</t>
    </r>
  </si>
  <si>
    <t>652901000000</t>
  </si>
  <si>
    <r>
      <rPr>
        <sz val="10"/>
        <rFont val="仿宋_GB2312"/>
        <charset val="134"/>
      </rPr>
      <t>阿克苏市</t>
    </r>
  </si>
  <si>
    <r>
      <rPr>
        <sz val="10"/>
        <rFont val="仿宋_GB2312"/>
        <charset val="134"/>
      </rPr>
      <t>阿克苏市技工学校</t>
    </r>
  </si>
  <si>
    <t>652922000000</t>
  </si>
  <si>
    <r>
      <rPr>
        <sz val="10"/>
        <rFont val="仿宋_GB2312"/>
        <charset val="134"/>
      </rPr>
      <t>温宿县</t>
    </r>
  </si>
  <si>
    <r>
      <rPr>
        <sz val="10"/>
        <rFont val="仿宋_GB2312"/>
        <charset val="134"/>
      </rPr>
      <t>温宿县职业技术学校</t>
    </r>
  </si>
  <si>
    <r>
      <rPr>
        <sz val="10"/>
        <rFont val="仿宋_GB2312"/>
        <charset val="134"/>
      </rPr>
      <t>温宿县技工学校</t>
    </r>
  </si>
  <si>
    <t>652923000000</t>
  </si>
  <si>
    <r>
      <rPr>
        <sz val="10"/>
        <rFont val="仿宋_GB2312"/>
        <charset val="134"/>
      </rPr>
      <t>库车市</t>
    </r>
  </si>
  <si>
    <r>
      <rPr>
        <sz val="10"/>
        <rFont val="仿宋_GB2312"/>
        <charset val="134"/>
      </rPr>
      <t>库车市中等职业技术学校</t>
    </r>
  </si>
  <si>
    <t>652924000000</t>
  </si>
  <si>
    <r>
      <rPr>
        <sz val="10"/>
        <rFont val="仿宋_GB2312"/>
        <charset val="134"/>
      </rPr>
      <t>沙雅县</t>
    </r>
  </si>
  <si>
    <r>
      <rPr>
        <sz val="10"/>
        <rFont val="仿宋_GB2312"/>
        <charset val="134"/>
      </rPr>
      <t>沙雅县职业技术学校</t>
    </r>
  </si>
  <si>
    <r>
      <rPr>
        <sz val="10"/>
        <rFont val="仿宋_GB2312"/>
        <charset val="134"/>
      </rPr>
      <t>沙雅县技工学校</t>
    </r>
  </si>
  <si>
    <t>652925000000</t>
  </si>
  <si>
    <r>
      <rPr>
        <sz val="10"/>
        <rFont val="仿宋_GB2312"/>
        <charset val="134"/>
      </rPr>
      <t>新和县</t>
    </r>
  </si>
  <si>
    <r>
      <rPr>
        <sz val="10"/>
        <rFont val="仿宋_GB2312"/>
        <charset val="134"/>
      </rPr>
      <t>新和县职业技术学校</t>
    </r>
  </si>
  <si>
    <r>
      <rPr>
        <sz val="10"/>
        <rFont val="仿宋_GB2312"/>
        <charset val="134"/>
      </rPr>
      <t>新和县技工学校</t>
    </r>
  </si>
  <si>
    <t>652926000000</t>
  </si>
  <si>
    <r>
      <rPr>
        <sz val="10"/>
        <rFont val="仿宋_GB2312"/>
        <charset val="134"/>
      </rPr>
      <t>拜城县</t>
    </r>
  </si>
  <si>
    <r>
      <rPr>
        <sz val="10"/>
        <rFont val="仿宋_GB2312"/>
        <charset val="134"/>
      </rPr>
      <t>拜城县职业技术学校</t>
    </r>
  </si>
  <si>
    <r>
      <rPr>
        <sz val="10"/>
        <rFont val="仿宋_GB2312"/>
        <charset val="134"/>
      </rPr>
      <t>拜城县技工学校</t>
    </r>
  </si>
  <si>
    <t>652927000000</t>
  </si>
  <si>
    <r>
      <rPr>
        <sz val="10"/>
        <rFont val="仿宋_GB2312"/>
        <charset val="134"/>
      </rPr>
      <t>乌什县</t>
    </r>
  </si>
  <si>
    <r>
      <rPr>
        <sz val="10"/>
        <rFont val="仿宋_GB2312"/>
        <charset val="134"/>
      </rPr>
      <t>乌什县职业技术学校</t>
    </r>
  </si>
  <si>
    <r>
      <rPr>
        <sz val="10"/>
        <rFont val="仿宋_GB2312"/>
        <charset val="134"/>
      </rPr>
      <t>乌什县职业中学</t>
    </r>
  </si>
  <si>
    <r>
      <rPr>
        <sz val="10"/>
        <rFont val="仿宋_GB2312"/>
        <charset val="134"/>
      </rPr>
      <t>乌什县技工学校</t>
    </r>
  </si>
  <si>
    <t>652928000000</t>
  </si>
  <si>
    <r>
      <rPr>
        <sz val="10"/>
        <rFont val="仿宋_GB2312"/>
        <charset val="134"/>
      </rPr>
      <t>阿瓦提县</t>
    </r>
  </si>
  <si>
    <r>
      <rPr>
        <sz val="10"/>
        <rFont val="仿宋_GB2312"/>
        <charset val="134"/>
      </rPr>
      <t>阿瓦提县职业技术学校</t>
    </r>
  </si>
  <si>
    <r>
      <rPr>
        <sz val="10"/>
        <rFont val="仿宋_GB2312"/>
        <charset val="134"/>
      </rPr>
      <t>阿瓦提县技工学校</t>
    </r>
  </si>
  <si>
    <t>652929000000</t>
  </si>
  <si>
    <r>
      <rPr>
        <sz val="10"/>
        <rFont val="仿宋_GB2312"/>
        <charset val="134"/>
      </rPr>
      <t>柯坪县</t>
    </r>
  </si>
  <si>
    <t>6529A1000000</t>
  </si>
  <si>
    <r>
      <rPr>
        <sz val="10"/>
        <rFont val="仿宋_GB2312"/>
        <charset val="134"/>
      </rPr>
      <t>教育局直属代管（阿克苏地区本级）</t>
    </r>
  </si>
  <si>
    <r>
      <rPr>
        <sz val="10"/>
        <rFont val="仿宋_GB2312"/>
        <charset val="134"/>
      </rPr>
      <t>阿克苏地区中等职业技术学校</t>
    </r>
  </si>
  <si>
    <r>
      <rPr>
        <sz val="10"/>
        <rFont val="仿宋_GB2312"/>
        <charset val="134"/>
      </rPr>
      <t>阿克苏职业技术学院（中专部）</t>
    </r>
  </si>
  <si>
    <r>
      <rPr>
        <sz val="10"/>
        <rFont val="仿宋_GB2312"/>
        <charset val="134"/>
      </rPr>
      <t>阿克苏教育学院（中专部）</t>
    </r>
  </si>
  <si>
    <r>
      <rPr>
        <sz val="10"/>
        <rFont val="仿宋_GB2312"/>
        <charset val="134"/>
      </rPr>
      <t>阿克苏技师学院</t>
    </r>
  </si>
  <si>
    <r>
      <rPr>
        <sz val="10"/>
        <rFont val="仿宋_GB2312"/>
        <charset val="134"/>
      </rPr>
      <t>阿克苏工业技师学院</t>
    </r>
  </si>
  <si>
    <r>
      <rPr>
        <sz val="10"/>
        <color indexed="8"/>
        <rFont val="仿宋_GB2312"/>
        <charset val="134"/>
      </rPr>
      <t>阿克苏地区启明学校</t>
    </r>
  </si>
  <si>
    <r>
      <rPr>
        <sz val="10"/>
        <rFont val="仿宋_GB2312"/>
        <charset val="134"/>
      </rPr>
      <t>阿克苏地区城市理工技工学校</t>
    </r>
  </si>
  <si>
    <r>
      <rPr>
        <sz val="10"/>
        <rFont val="仿宋_GB2312"/>
        <charset val="134"/>
      </rPr>
      <t>阿克苏工业职业技术学院</t>
    </r>
  </si>
  <si>
    <r>
      <rPr>
        <sz val="10"/>
        <rFont val="仿宋_GB2312"/>
        <charset val="134"/>
      </rPr>
      <t>阿克苏职业技术学院</t>
    </r>
  </si>
  <si>
    <r>
      <rPr>
        <b/>
        <sz val="10"/>
        <rFont val="仿宋_GB2312"/>
        <charset val="134"/>
      </rPr>
      <t>克州</t>
    </r>
  </si>
  <si>
    <t>653001000000</t>
  </si>
  <si>
    <r>
      <rPr>
        <sz val="10"/>
        <rFont val="仿宋_GB2312"/>
        <charset val="134"/>
      </rPr>
      <t>阿图什市</t>
    </r>
  </si>
  <si>
    <r>
      <rPr>
        <sz val="10"/>
        <color indexed="8"/>
        <rFont val="仿宋_GB2312"/>
        <charset val="134"/>
      </rPr>
      <t>阿图什市中等职业技术学校</t>
    </r>
  </si>
  <si>
    <t>653022000000</t>
  </si>
  <si>
    <r>
      <rPr>
        <sz val="10"/>
        <rFont val="仿宋_GB2312"/>
        <charset val="134"/>
      </rPr>
      <t>阿克陶县</t>
    </r>
  </si>
  <si>
    <r>
      <rPr>
        <sz val="10"/>
        <rFont val="仿宋_GB2312"/>
        <charset val="134"/>
      </rPr>
      <t>阿克陶县中等职业技术学校</t>
    </r>
  </si>
  <si>
    <r>
      <rPr>
        <sz val="10"/>
        <rFont val="仿宋_GB2312"/>
        <charset val="134"/>
      </rPr>
      <t>阿克陶县职业高中</t>
    </r>
  </si>
  <si>
    <r>
      <rPr>
        <sz val="10"/>
        <rFont val="仿宋_GB2312"/>
        <charset val="134"/>
      </rPr>
      <t>阿克陶县技工学校</t>
    </r>
  </si>
  <si>
    <r>
      <rPr>
        <sz val="10"/>
        <rFont val="仿宋_GB2312"/>
        <charset val="134"/>
      </rPr>
      <t>阿合奇县职业高中学校</t>
    </r>
  </si>
  <si>
    <r>
      <rPr>
        <sz val="10"/>
        <rFont val="仿宋_GB2312"/>
        <charset val="134"/>
      </rPr>
      <t>乌恰县职业高中</t>
    </r>
  </si>
  <si>
    <r>
      <rPr>
        <sz val="10"/>
        <rFont val="仿宋_GB2312"/>
        <charset val="134"/>
      </rPr>
      <t>克州职业技术学校</t>
    </r>
  </si>
  <si>
    <r>
      <rPr>
        <sz val="10"/>
        <rFont val="仿宋_GB2312"/>
        <charset val="134"/>
      </rPr>
      <t>克州技工学校</t>
    </r>
  </si>
  <si>
    <r>
      <rPr>
        <sz val="10"/>
        <rFont val="仿宋_GB2312"/>
        <charset val="134"/>
      </rPr>
      <t>克州职业技术学院</t>
    </r>
  </si>
  <si>
    <r>
      <rPr>
        <b/>
        <sz val="10"/>
        <rFont val="仿宋_GB2312"/>
        <charset val="134"/>
      </rPr>
      <t>喀什地区</t>
    </r>
  </si>
  <si>
    <t>653101000000</t>
  </si>
  <si>
    <r>
      <rPr>
        <sz val="10"/>
        <rFont val="仿宋_GB2312"/>
        <charset val="134"/>
      </rPr>
      <t>喀什市</t>
    </r>
  </si>
  <si>
    <t>喀什市中等职业技术学校</t>
  </si>
  <si>
    <r>
      <rPr>
        <sz val="10"/>
        <rFont val="仿宋_GB2312"/>
        <charset val="134"/>
      </rPr>
      <t>喀什地区体育运动学校</t>
    </r>
  </si>
  <si>
    <t>653121000000</t>
  </si>
  <si>
    <r>
      <rPr>
        <sz val="10"/>
        <rFont val="仿宋_GB2312"/>
        <charset val="134"/>
      </rPr>
      <t>疏附县</t>
    </r>
  </si>
  <si>
    <r>
      <rPr>
        <sz val="10"/>
        <rFont val="仿宋_GB2312"/>
        <charset val="134"/>
      </rPr>
      <t>疏附县职业高中</t>
    </r>
  </si>
  <si>
    <r>
      <rPr>
        <sz val="10"/>
        <rFont val="仿宋_GB2312"/>
        <charset val="134"/>
      </rPr>
      <t>疏附县技工学校</t>
    </r>
  </si>
  <si>
    <t>653122000000</t>
  </si>
  <si>
    <r>
      <rPr>
        <sz val="10"/>
        <rFont val="仿宋_GB2312"/>
        <charset val="134"/>
      </rPr>
      <t>疏勒县</t>
    </r>
  </si>
  <si>
    <r>
      <rPr>
        <sz val="10"/>
        <rFont val="仿宋_GB2312"/>
        <charset val="134"/>
      </rPr>
      <t>疏勒县中等职业技术学校</t>
    </r>
  </si>
  <si>
    <r>
      <rPr>
        <sz val="10"/>
        <rFont val="仿宋_GB2312"/>
        <charset val="134"/>
      </rPr>
      <t>疏勒县技工学校</t>
    </r>
  </si>
  <si>
    <t>653123000000</t>
  </si>
  <si>
    <r>
      <rPr>
        <sz val="10"/>
        <rFont val="仿宋_GB2312"/>
        <charset val="134"/>
      </rPr>
      <t>英吉沙县</t>
    </r>
  </si>
  <si>
    <r>
      <rPr>
        <sz val="10"/>
        <rFont val="仿宋_GB2312"/>
        <charset val="134"/>
      </rPr>
      <t>英吉沙县中等职业技术学校</t>
    </r>
  </si>
  <si>
    <r>
      <rPr>
        <sz val="10"/>
        <rFont val="仿宋_GB2312"/>
        <charset val="134"/>
      </rPr>
      <t>英吉沙县职业高中</t>
    </r>
  </si>
  <si>
    <r>
      <rPr>
        <sz val="10"/>
        <rFont val="仿宋_GB2312"/>
        <charset val="134"/>
      </rPr>
      <t>英吉沙县技工学校</t>
    </r>
  </si>
  <si>
    <t>653124000000</t>
  </si>
  <si>
    <r>
      <rPr>
        <sz val="10"/>
        <rFont val="仿宋_GB2312"/>
        <charset val="134"/>
      </rPr>
      <t>泽普县</t>
    </r>
  </si>
  <si>
    <r>
      <rPr>
        <sz val="10"/>
        <rFont val="仿宋_GB2312"/>
        <charset val="134"/>
      </rPr>
      <t>泽普县职业技术高中</t>
    </r>
  </si>
  <si>
    <r>
      <rPr>
        <sz val="10"/>
        <rFont val="仿宋_GB2312"/>
        <charset val="134"/>
      </rPr>
      <t>泽普县技工学校</t>
    </r>
  </si>
  <si>
    <t>653125000000</t>
  </si>
  <si>
    <r>
      <rPr>
        <sz val="10"/>
        <rFont val="仿宋_GB2312"/>
        <charset val="134"/>
      </rPr>
      <t>莎车县</t>
    </r>
  </si>
  <si>
    <r>
      <rPr>
        <sz val="10"/>
        <rFont val="仿宋_GB2312"/>
        <charset val="134"/>
      </rPr>
      <t>莎车县职业技术学院（中专部）</t>
    </r>
  </si>
  <si>
    <r>
      <rPr>
        <sz val="10"/>
        <rFont val="仿宋_GB2312"/>
        <charset val="134"/>
      </rPr>
      <t>莎车县第二中等职业技术学校</t>
    </r>
  </si>
  <si>
    <r>
      <rPr>
        <sz val="10"/>
        <rFont val="仿宋_GB2312"/>
        <charset val="134"/>
      </rPr>
      <t>莎车县高级技工学校</t>
    </r>
  </si>
  <si>
    <t>653126000000</t>
  </si>
  <si>
    <r>
      <rPr>
        <sz val="10"/>
        <rFont val="仿宋_GB2312"/>
        <charset val="134"/>
      </rPr>
      <t>叶城县</t>
    </r>
  </si>
  <si>
    <r>
      <rPr>
        <sz val="10"/>
        <rFont val="仿宋_GB2312"/>
        <charset val="134"/>
      </rPr>
      <t>叶城县中等职业技术学校</t>
    </r>
  </si>
  <si>
    <r>
      <rPr>
        <sz val="10"/>
        <rFont val="仿宋_GB2312"/>
        <charset val="134"/>
      </rPr>
      <t>叶城县职业高中学校</t>
    </r>
  </si>
  <si>
    <r>
      <rPr>
        <sz val="10"/>
        <rFont val="仿宋_GB2312"/>
        <charset val="134"/>
      </rPr>
      <t>叶城县技工学校</t>
    </r>
  </si>
  <si>
    <t>653127000000</t>
  </si>
  <si>
    <r>
      <rPr>
        <sz val="10"/>
        <rFont val="仿宋_GB2312"/>
        <charset val="134"/>
      </rPr>
      <t>麦盖提县</t>
    </r>
  </si>
  <si>
    <r>
      <rPr>
        <sz val="10"/>
        <rFont val="仿宋_GB2312"/>
        <charset val="134"/>
      </rPr>
      <t>麦盖提县中等职业技术学校</t>
    </r>
  </si>
  <si>
    <r>
      <rPr>
        <sz val="10"/>
        <rFont val="仿宋_GB2312"/>
        <charset val="134"/>
      </rPr>
      <t>麦盖提县技工学校</t>
    </r>
  </si>
  <si>
    <t>653128000000</t>
  </si>
  <si>
    <r>
      <rPr>
        <sz val="10"/>
        <rFont val="仿宋_GB2312"/>
        <charset val="134"/>
      </rPr>
      <t>岳普湖县</t>
    </r>
  </si>
  <si>
    <r>
      <rPr>
        <sz val="10"/>
        <rFont val="仿宋_GB2312"/>
        <charset val="134"/>
      </rPr>
      <t>岳普湖县中等职业技术学校</t>
    </r>
  </si>
  <si>
    <r>
      <rPr>
        <sz val="10"/>
        <rFont val="仿宋_GB2312"/>
        <charset val="134"/>
      </rPr>
      <t>岳普湖县技工学校</t>
    </r>
  </si>
  <si>
    <t>653129000000</t>
  </si>
  <si>
    <r>
      <rPr>
        <sz val="10"/>
        <rFont val="仿宋_GB2312"/>
        <charset val="134"/>
      </rPr>
      <t>伽师县</t>
    </r>
  </si>
  <si>
    <r>
      <rPr>
        <sz val="10"/>
        <rFont val="仿宋_GB2312"/>
        <charset val="134"/>
      </rPr>
      <t>伽师县中等职业技术学校</t>
    </r>
  </si>
  <si>
    <r>
      <rPr>
        <sz val="10"/>
        <rFont val="仿宋_GB2312"/>
        <charset val="134"/>
      </rPr>
      <t>伽师县技工学校</t>
    </r>
  </si>
  <si>
    <t>653130000000</t>
  </si>
  <si>
    <r>
      <rPr>
        <sz val="10"/>
        <rFont val="仿宋_GB2312"/>
        <charset val="134"/>
      </rPr>
      <t>巴楚县</t>
    </r>
  </si>
  <si>
    <r>
      <rPr>
        <sz val="10"/>
        <rFont val="仿宋_GB2312"/>
        <charset val="134"/>
      </rPr>
      <t>巴楚县职业高中</t>
    </r>
  </si>
  <si>
    <r>
      <rPr>
        <sz val="10"/>
        <rFont val="仿宋_GB2312"/>
        <charset val="134"/>
      </rPr>
      <t>巴楚县技工学校</t>
    </r>
  </si>
  <si>
    <t>653131000000</t>
  </si>
  <si>
    <r>
      <rPr>
        <sz val="10"/>
        <rFont val="仿宋_GB2312"/>
        <charset val="134"/>
      </rPr>
      <t>塔什库尔干塔吉克自治县</t>
    </r>
  </si>
  <si>
    <r>
      <rPr>
        <sz val="10"/>
        <rFont val="仿宋_GB2312"/>
        <charset val="134"/>
      </rPr>
      <t>塔什库尔干县职业高中学校</t>
    </r>
  </si>
  <si>
    <r>
      <rPr>
        <sz val="10"/>
        <rFont val="仿宋_GB2312"/>
        <charset val="134"/>
      </rPr>
      <t>塔什库尔干县技工学校</t>
    </r>
  </si>
  <si>
    <t>6531A1000000</t>
  </si>
  <si>
    <r>
      <rPr>
        <sz val="10"/>
        <rFont val="仿宋_GB2312"/>
        <charset val="134"/>
      </rPr>
      <t>教育局直属代管（喀什地区本级）</t>
    </r>
  </si>
  <si>
    <r>
      <rPr>
        <sz val="10"/>
        <rFont val="仿宋_GB2312"/>
        <charset val="134"/>
      </rPr>
      <t>喀什技师学院</t>
    </r>
  </si>
  <si>
    <r>
      <rPr>
        <sz val="10"/>
        <rFont val="仿宋_GB2312"/>
        <charset val="134"/>
      </rPr>
      <t>喀什理工职业技术学院</t>
    </r>
  </si>
  <si>
    <r>
      <rPr>
        <sz val="10"/>
        <rFont val="仿宋_GB2312"/>
        <charset val="134"/>
      </rPr>
      <t>喀什职业技术学院</t>
    </r>
  </si>
  <si>
    <r>
      <rPr>
        <sz val="10"/>
        <rFont val="仿宋_GB2312"/>
        <charset val="134"/>
      </rPr>
      <t>喀什市技工学校</t>
    </r>
  </si>
  <si>
    <r>
      <rPr>
        <b/>
        <sz val="10"/>
        <rFont val="仿宋_GB2312"/>
        <charset val="134"/>
      </rPr>
      <t>和田地区</t>
    </r>
  </si>
  <si>
    <t>653201000000</t>
  </si>
  <si>
    <r>
      <rPr>
        <sz val="10"/>
        <rFont val="仿宋_GB2312"/>
        <charset val="134"/>
      </rPr>
      <t>和田市</t>
    </r>
  </si>
  <si>
    <r>
      <rPr>
        <sz val="10"/>
        <color indexed="8"/>
        <rFont val="仿宋_GB2312"/>
        <charset val="134"/>
      </rPr>
      <t>和田市中等职业学校</t>
    </r>
  </si>
  <si>
    <r>
      <rPr>
        <sz val="10"/>
        <rFont val="仿宋_GB2312"/>
        <charset val="134"/>
      </rPr>
      <t>和田市高级技工学校</t>
    </r>
  </si>
  <si>
    <t>653221000000</t>
  </si>
  <si>
    <r>
      <rPr>
        <sz val="10"/>
        <rFont val="仿宋_GB2312"/>
        <charset val="134"/>
      </rPr>
      <t>和田县</t>
    </r>
  </si>
  <si>
    <r>
      <rPr>
        <sz val="10"/>
        <rFont val="仿宋_GB2312"/>
        <charset val="134"/>
      </rPr>
      <t>和田县职业技术学校</t>
    </r>
  </si>
  <si>
    <r>
      <rPr>
        <sz val="10"/>
        <rFont val="仿宋_GB2312"/>
        <charset val="134"/>
      </rPr>
      <t>和田县技工学校</t>
    </r>
  </si>
  <si>
    <t>653222000000</t>
  </si>
  <si>
    <r>
      <rPr>
        <sz val="10"/>
        <rFont val="仿宋_GB2312"/>
        <charset val="134"/>
      </rPr>
      <t>墨玉县</t>
    </r>
  </si>
  <si>
    <r>
      <rPr>
        <sz val="10"/>
        <rFont val="仿宋_GB2312"/>
        <charset val="134"/>
      </rPr>
      <t>墨玉县职业技术高中学校</t>
    </r>
  </si>
  <si>
    <r>
      <rPr>
        <sz val="10"/>
        <rFont val="仿宋_GB2312"/>
        <charset val="134"/>
      </rPr>
      <t>墨玉县技工学校</t>
    </r>
  </si>
  <si>
    <t>653223000000</t>
  </si>
  <si>
    <r>
      <rPr>
        <sz val="10"/>
        <rFont val="仿宋_GB2312"/>
        <charset val="134"/>
      </rPr>
      <t>皮山县</t>
    </r>
  </si>
  <si>
    <r>
      <rPr>
        <sz val="10"/>
        <rFont val="仿宋_GB2312"/>
        <charset val="134"/>
      </rPr>
      <t>皮山县职业技术学校</t>
    </r>
  </si>
  <si>
    <r>
      <rPr>
        <sz val="10"/>
        <rFont val="仿宋_GB2312"/>
        <charset val="134"/>
      </rPr>
      <t>皮山县技工学校</t>
    </r>
  </si>
  <si>
    <t>653224000000</t>
  </si>
  <si>
    <r>
      <rPr>
        <sz val="10"/>
        <rFont val="仿宋_GB2312"/>
        <charset val="134"/>
      </rPr>
      <t>洛浦县</t>
    </r>
  </si>
  <si>
    <r>
      <rPr>
        <sz val="10"/>
        <rFont val="仿宋_GB2312"/>
        <charset val="134"/>
      </rPr>
      <t>洛浦县职业技术学校</t>
    </r>
  </si>
  <si>
    <r>
      <rPr>
        <sz val="10"/>
        <rFont val="仿宋_GB2312"/>
        <charset val="134"/>
      </rPr>
      <t>洛浦县高级技工学校</t>
    </r>
  </si>
  <si>
    <t>653225000000</t>
  </si>
  <si>
    <r>
      <rPr>
        <sz val="10"/>
        <rFont val="仿宋_GB2312"/>
        <charset val="134"/>
      </rPr>
      <t>策勒县</t>
    </r>
  </si>
  <si>
    <r>
      <rPr>
        <sz val="10"/>
        <rFont val="仿宋_GB2312"/>
        <charset val="134"/>
      </rPr>
      <t>策勒县职业技术学校</t>
    </r>
  </si>
  <si>
    <r>
      <rPr>
        <sz val="10"/>
        <rFont val="仿宋_GB2312"/>
        <charset val="134"/>
      </rPr>
      <t>策勒县技工学校</t>
    </r>
  </si>
  <si>
    <t>653226000000</t>
  </si>
  <si>
    <r>
      <rPr>
        <sz val="10"/>
        <rFont val="仿宋_GB2312"/>
        <charset val="134"/>
      </rPr>
      <t>于田县</t>
    </r>
  </si>
  <si>
    <r>
      <rPr>
        <sz val="10"/>
        <rFont val="仿宋_GB2312"/>
        <charset val="134"/>
      </rPr>
      <t>于田县技工学校</t>
    </r>
  </si>
  <si>
    <r>
      <rPr>
        <sz val="10"/>
        <rFont val="仿宋_GB2312"/>
        <charset val="134"/>
      </rPr>
      <t>于田县职业高级中学</t>
    </r>
  </si>
  <si>
    <t>653227000000</t>
  </si>
  <si>
    <r>
      <rPr>
        <sz val="10"/>
        <rFont val="仿宋_GB2312"/>
        <charset val="134"/>
      </rPr>
      <t>民丰县</t>
    </r>
  </si>
  <si>
    <r>
      <rPr>
        <sz val="10"/>
        <rFont val="仿宋_GB2312"/>
        <charset val="134"/>
      </rPr>
      <t>民丰县职业技术学校</t>
    </r>
  </si>
  <si>
    <r>
      <rPr>
        <sz val="10"/>
        <rFont val="仿宋_GB2312"/>
        <charset val="134"/>
      </rPr>
      <t>民丰县技工学校</t>
    </r>
  </si>
  <si>
    <t>6532A1000000</t>
  </si>
  <si>
    <r>
      <rPr>
        <sz val="10"/>
        <rFont val="仿宋_GB2312"/>
        <charset val="134"/>
      </rPr>
      <t>教育局直属代管（和田地区本级）</t>
    </r>
  </si>
  <si>
    <r>
      <rPr>
        <sz val="10"/>
        <rFont val="仿宋_GB2312"/>
        <charset val="134"/>
      </rPr>
      <t>和田地区师范学校</t>
    </r>
  </si>
  <si>
    <r>
      <rPr>
        <sz val="10"/>
        <rFont val="仿宋_GB2312"/>
        <charset val="134"/>
      </rPr>
      <t>和田地区中等职业技术学校</t>
    </r>
  </si>
  <si>
    <r>
      <rPr>
        <sz val="10"/>
        <rFont val="仿宋_GB2312"/>
        <charset val="134"/>
      </rPr>
      <t>和田技师学院</t>
    </r>
  </si>
  <si>
    <r>
      <rPr>
        <sz val="10"/>
        <rFont val="仿宋_GB2312"/>
        <charset val="134"/>
      </rPr>
      <t>和田职业技术学院</t>
    </r>
  </si>
  <si>
    <r>
      <rPr>
        <b/>
        <sz val="10"/>
        <rFont val="仿宋_GB2312"/>
        <charset val="134"/>
      </rPr>
      <t>伊犁州</t>
    </r>
  </si>
  <si>
    <t>654002000000</t>
  </si>
  <si>
    <r>
      <rPr>
        <sz val="10"/>
        <rFont val="仿宋_GB2312"/>
        <charset val="134"/>
      </rPr>
      <t>伊宁市</t>
    </r>
  </si>
  <si>
    <r>
      <rPr>
        <sz val="10"/>
        <rFont val="仿宋_GB2312"/>
        <charset val="134"/>
      </rPr>
      <t>伊宁市职业高中学校</t>
    </r>
  </si>
  <si>
    <r>
      <rPr>
        <sz val="10"/>
        <rFont val="仿宋_GB2312"/>
        <charset val="134"/>
      </rPr>
      <t>伊宁市技工学校</t>
    </r>
  </si>
  <si>
    <t>654003000000</t>
  </si>
  <si>
    <r>
      <rPr>
        <sz val="10"/>
        <rFont val="仿宋_GB2312"/>
        <charset val="134"/>
      </rPr>
      <t>奎屯市</t>
    </r>
  </si>
  <si>
    <r>
      <rPr>
        <sz val="10"/>
        <rFont val="仿宋_GB2312"/>
        <charset val="134"/>
      </rPr>
      <t>奎屯市技工学校</t>
    </r>
  </si>
  <si>
    <t>654004000000</t>
  </si>
  <si>
    <r>
      <rPr>
        <sz val="10"/>
        <rFont val="仿宋_GB2312"/>
        <charset val="134"/>
      </rPr>
      <t>霍尔果斯市</t>
    </r>
  </si>
  <si>
    <r>
      <rPr>
        <sz val="10"/>
        <rFont val="仿宋_GB2312"/>
        <charset val="134"/>
      </rPr>
      <t>霍尔果斯中等职业技术学校</t>
    </r>
  </si>
  <si>
    <r>
      <rPr>
        <sz val="10"/>
        <rFont val="仿宋_GB2312"/>
        <charset val="134"/>
      </rPr>
      <t>霍尔果斯市技工学校</t>
    </r>
  </si>
  <si>
    <r>
      <rPr>
        <sz val="10"/>
        <rFont val="仿宋_GB2312"/>
        <charset val="134"/>
      </rPr>
      <t>霍尔果斯市职业高中</t>
    </r>
  </si>
  <si>
    <t>654021000000</t>
  </si>
  <si>
    <r>
      <rPr>
        <sz val="10"/>
        <rFont val="仿宋_GB2312"/>
        <charset val="134"/>
      </rPr>
      <t>伊宁县</t>
    </r>
  </si>
  <si>
    <r>
      <rPr>
        <sz val="10"/>
        <rFont val="仿宋_GB2312"/>
        <charset val="134"/>
      </rPr>
      <t>伊宁县职业高中学校</t>
    </r>
  </si>
  <si>
    <r>
      <rPr>
        <sz val="10"/>
        <rFont val="仿宋_GB2312"/>
        <charset val="134"/>
      </rPr>
      <t>伊宁县技工学校</t>
    </r>
  </si>
  <si>
    <t>654022000000</t>
  </si>
  <si>
    <r>
      <rPr>
        <sz val="10"/>
        <rFont val="仿宋_GB2312"/>
        <charset val="134"/>
      </rPr>
      <t>察布查尔锡伯自治县</t>
    </r>
  </si>
  <si>
    <r>
      <rPr>
        <sz val="10"/>
        <rFont val="仿宋_GB2312"/>
        <charset val="134"/>
      </rPr>
      <t>察布查尔县技工学校</t>
    </r>
  </si>
  <si>
    <r>
      <rPr>
        <sz val="10"/>
        <rFont val="仿宋_GB2312"/>
        <charset val="134"/>
      </rPr>
      <t>察布查尔锡伯自治县职业技术教育学校</t>
    </r>
  </si>
  <si>
    <t>654023000000</t>
  </si>
  <si>
    <r>
      <rPr>
        <sz val="10"/>
        <rFont val="仿宋_GB2312"/>
        <charset val="134"/>
      </rPr>
      <t>霍城县</t>
    </r>
  </si>
  <si>
    <r>
      <rPr>
        <sz val="10"/>
        <rFont val="仿宋_GB2312"/>
        <charset val="134"/>
      </rPr>
      <t>霍城县职业技术学校</t>
    </r>
  </si>
  <si>
    <r>
      <rPr>
        <sz val="10"/>
        <rFont val="仿宋_GB2312"/>
        <charset val="134"/>
      </rPr>
      <t>霍城县技工学校</t>
    </r>
  </si>
  <si>
    <t>654024000000</t>
  </si>
  <si>
    <r>
      <rPr>
        <sz val="10"/>
        <rFont val="仿宋_GB2312"/>
        <charset val="134"/>
      </rPr>
      <t>巩留县</t>
    </r>
  </si>
  <si>
    <r>
      <rPr>
        <sz val="10"/>
        <rFont val="仿宋_GB2312"/>
        <charset val="134"/>
      </rPr>
      <t>巩留县技工学校</t>
    </r>
  </si>
  <si>
    <r>
      <rPr>
        <sz val="10"/>
        <rFont val="仿宋_GB2312"/>
        <charset val="134"/>
      </rPr>
      <t>巩留县职业技术学校</t>
    </r>
  </si>
  <si>
    <t>654025000000</t>
  </si>
  <si>
    <r>
      <rPr>
        <sz val="10"/>
        <rFont val="仿宋_GB2312"/>
        <charset val="134"/>
      </rPr>
      <t>新源县</t>
    </r>
  </si>
  <si>
    <r>
      <rPr>
        <sz val="10"/>
        <rFont val="仿宋_GB2312"/>
        <charset val="134"/>
      </rPr>
      <t>新源县职业高中学校</t>
    </r>
  </si>
  <si>
    <r>
      <rPr>
        <sz val="10"/>
        <rFont val="仿宋_GB2312"/>
        <charset val="134"/>
      </rPr>
      <t>新源县技工学校</t>
    </r>
  </si>
  <si>
    <t>654026000000</t>
  </si>
  <si>
    <r>
      <rPr>
        <sz val="10"/>
        <rFont val="仿宋_GB2312"/>
        <charset val="134"/>
      </rPr>
      <t>昭苏县</t>
    </r>
  </si>
  <si>
    <r>
      <rPr>
        <sz val="10"/>
        <rFont val="仿宋_GB2312"/>
        <charset val="134"/>
      </rPr>
      <t>昭苏县技工学校</t>
    </r>
  </si>
  <si>
    <r>
      <rPr>
        <sz val="10"/>
        <rFont val="仿宋_GB2312"/>
        <charset val="134"/>
      </rPr>
      <t>昭苏县职业技术学校</t>
    </r>
  </si>
  <si>
    <t>654027000000</t>
  </si>
  <si>
    <r>
      <rPr>
        <sz val="10"/>
        <rFont val="仿宋_GB2312"/>
        <charset val="134"/>
      </rPr>
      <t>特克斯县</t>
    </r>
  </si>
  <si>
    <r>
      <rPr>
        <sz val="10"/>
        <rFont val="仿宋_GB2312"/>
        <charset val="134"/>
      </rPr>
      <t>特克斯县职业技术学校</t>
    </r>
  </si>
  <si>
    <r>
      <rPr>
        <sz val="10"/>
        <rFont val="仿宋_GB2312"/>
        <charset val="134"/>
      </rPr>
      <t>特克斯县技工学校</t>
    </r>
  </si>
  <si>
    <t>654028000000</t>
  </si>
  <si>
    <r>
      <rPr>
        <sz val="10"/>
        <rFont val="仿宋_GB2312"/>
        <charset val="134"/>
      </rPr>
      <t>尼勒克县</t>
    </r>
  </si>
  <si>
    <r>
      <rPr>
        <sz val="10"/>
        <rFont val="仿宋_GB2312"/>
        <charset val="134"/>
      </rPr>
      <t>尼勒克县技工学校</t>
    </r>
  </si>
  <si>
    <r>
      <rPr>
        <sz val="10"/>
        <rFont val="仿宋_GB2312"/>
        <charset val="134"/>
      </rPr>
      <t>尼勒克县职业技术学校</t>
    </r>
  </si>
  <si>
    <r>
      <rPr>
        <sz val="10"/>
        <rFont val="仿宋_GB2312"/>
        <charset val="134"/>
      </rPr>
      <t>伊犁职业技术学院（中专部）</t>
    </r>
  </si>
  <si>
    <r>
      <rPr>
        <sz val="10"/>
        <rFont val="仿宋_GB2312"/>
        <charset val="134"/>
      </rPr>
      <t>伊犁技师培训学院</t>
    </r>
  </si>
  <si>
    <r>
      <rPr>
        <sz val="10"/>
        <rFont val="仿宋_GB2312"/>
        <charset val="134"/>
      </rPr>
      <t>伊犁州财贸学校</t>
    </r>
  </si>
  <si>
    <r>
      <rPr>
        <sz val="10"/>
        <rFont val="仿宋_GB2312"/>
        <charset val="134"/>
      </rPr>
      <t>伊犁州职业中专（师范）学校</t>
    </r>
  </si>
  <si>
    <r>
      <rPr>
        <sz val="10"/>
        <rFont val="仿宋_GB2312"/>
        <charset val="134"/>
      </rPr>
      <t>伊犁州体育运动学校</t>
    </r>
  </si>
  <si>
    <r>
      <rPr>
        <sz val="10"/>
        <rFont val="仿宋_GB2312"/>
        <charset val="134"/>
      </rPr>
      <t>伊宁卫生学校</t>
    </r>
  </si>
  <si>
    <r>
      <rPr>
        <sz val="10"/>
        <rFont val="仿宋_GB2312"/>
        <charset val="134"/>
      </rPr>
      <t>伊犁职业技术学院</t>
    </r>
  </si>
  <si>
    <r>
      <rPr>
        <b/>
        <sz val="10"/>
        <rFont val="仿宋_GB2312"/>
        <charset val="134"/>
      </rPr>
      <t>塔城地区</t>
    </r>
  </si>
  <si>
    <t>654201000000</t>
  </si>
  <si>
    <r>
      <rPr>
        <sz val="10"/>
        <rFont val="仿宋_GB2312"/>
        <charset val="134"/>
      </rPr>
      <t>塔城市</t>
    </r>
  </si>
  <si>
    <r>
      <rPr>
        <sz val="10"/>
        <rFont val="仿宋_GB2312"/>
        <charset val="134"/>
      </rPr>
      <t>塔城市职业技术教育培训中心</t>
    </r>
  </si>
  <si>
    <t>654202000000</t>
  </si>
  <si>
    <r>
      <rPr>
        <sz val="10"/>
        <rFont val="仿宋_GB2312"/>
        <charset val="134"/>
      </rPr>
      <t>乌苏市</t>
    </r>
  </si>
  <si>
    <r>
      <rPr>
        <sz val="10"/>
        <rFont val="仿宋_GB2312"/>
        <charset val="134"/>
      </rPr>
      <t>乌苏市职业中等专业学校</t>
    </r>
  </si>
  <si>
    <t>654221000000</t>
  </si>
  <si>
    <r>
      <rPr>
        <sz val="10"/>
        <rFont val="仿宋_GB2312"/>
        <charset val="134"/>
      </rPr>
      <t>额敏县</t>
    </r>
  </si>
  <si>
    <r>
      <rPr>
        <sz val="10"/>
        <rFont val="仿宋_GB2312"/>
        <charset val="134"/>
      </rPr>
      <t>额敏县职业高级中学</t>
    </r>
  </si>
  <si>
    <r>
      <rPr>
        <sz val="10"/>
        <rFont val="仿宋_GB2312"/>
        <charset val="134"/>
      </rPr>
      <t>额敏县技工学校</t>
    </r>
  </si>
  <si>
    <t>654223000000</t>
  </si>
  <si>
    <r>
      <rPr>
        <sz val="10"/>
        <rFont val="仿宋_GB2312"/>
        <charset val="134"/>
      </rPr>
      <t>沙湾县</t>
    </r>
  </si>
  <si>
    <r>
      <rPr>
        <sz val="10"/>
        <rFont val="仿宋_GB2312"/>
        <charset val="134"/>
      </rPr>
      <t>沙湾市中等职业技术学校</t>
    </r>
  </si>
  <si>
    <r>
      <rPr>
        <sz val="10"/>
        <rFont val="仿宋_GB2312"/>
        <charset val="134"/>
      </rPr>
      <t>沙湾市技工学校</t>
    </r>
  </si>
  <si>
    <t>654224000000</t>
  </si>
  <si>
    <r>
      <rPr>
        <sz val="10"/>
        <rFont val="仿宋_GB2312"/>
        <charset val="134"/>
      </rPr>
      <t>托里县</t>
    </r>
  </si>
  <si>
    <t>654225000000</t>
  </si>
  <si>
    <r>
      <rPr>
        <sz val="10"/>
        <rFont val="仿宋_GB2312"/>
        <charset val="134"/>
      </rPr>
      <t>裕民县</t>
    </r>
  </si>
  <si>
    <t>654226000000</t>
  </si>
  <si>
    <r>
      <rPr>
        <sz val="10"/>
        <rFont val="仿宋_GB2312"/>
        <charset val="134"/>
      </rPr>
      <t>和布克赛尔蒙古自治县</t>
    </r>
  </si>
  <si>
    <t>6542A1000000</t>
  </si>
  <si>
    <r>
      <rPr>
        <sz val="10"/>
        <rFont val="仿宋_GB2312"/>
        <charset val="134"/>
      </rPr>
      <t>教育局直属代管</t>
    </r>
    <r>
      <rPr>
        <sz val="10"/>
        <rFont val="Times New Roman"/>
        <charset val="0"/>
      </rPr>
      <t>(</t>
    </r>
    <r>
      <rPr>
        <sz val="10"/>
        <rFont val="仿宋_GB2312"/>
        <charset val="134"/>
      </rPr>
      <t>塔城地区本级</t>
    </r>
    <r>
      <rPr>
        <sz val="10"/>
        <rFont val="Times New Roman"/>
        <charset val="0"/>
      </rPr>
      <t>)</t>
    </r>
  </si>
  <si>
    <r>
      <rPr>
        <sz val="10"/>
        <rFont val="仿宋_GB2312"/>
        <charset val="134"/>
      </rPr>
      <t>塔城地区师范学校</t>
    </r>
  </si>
  <si>
    <r>
      <rPr>
        <sz val="10"/>
        <rFont val="仿宋_GB2312"/>
        <charset val="134"/>
      </rPr>
      <t>塔城地区卫生学校</t>
    </r>
  </si>
  <si>
    <r>
      <rPr>
        <sz val="10"/>
        <rFont val="仿宋_GB2312"/>
        <charset val="134"/>
      </rPr>
      <t>塔城地区中等职业技术学校</t>
    </r>
  </si>
  <si>
    <r>
      <rPr>
        <sz val="10"/>
        <rFont val="仿宋_GB2312"/>
        <charset val="134"/>
      </rPr>
      <t>塔城地区和丰职业技术学校</t>
    </r>
  </si>
  <si>
    <r>
      <rPr>
        <sz val="10"/>
        <rFont val="仿宋_GB2312"/>
        <charset val="134"/>
      </rPr>
      <t>塔城地区高级技工学校</t>
    </r>
  </si>
  <si>
    <r>
      <rPr>
        <sz val="10"/>
        <rFont val="仿宋_GB2312"/>
        <charset val="134"/>
      </rPr>
      <t>塔城地区乌苏职业技术学校</t>
    </r>
  </si>
  <si>
    <r>
      <rPr>
        <sz val="10"/>
        <rFont val="仿宋_GB2312"/>
        <charset val="134"/>
      </rPr>
      <t>乌苏市技工学校</t>
    </r>
  </si>
  <si>
    <r>
      <rPr>
        <sz val="10"/>
        <rFont val="仿宋_GB2312"/>
        <charset val="134"/>
      </rPr>
      <t>塔城地区和丰技工学校</t>
    </r>
  </si>
  <si>
    <r>
      <rPr>
        <sz val="10"/>
        <rFont val="仿宋_GB2312"/>
        <charset val="134"/>
      </rPr>
      <t>塔城职业技术学院</t>
    </r>
  </si>
  <si>
    <r>
      <rPr>
        <b/>
        <sz val="10"/>
        <rFont val="仿宋_GB2312"/>
        <charset val="134"/>
      </rPr>
      <t>阿勒泰地区</t>
    </r>
  </si>
  <si>
    <t>654321000000</t>
  </si>
  <si>
    <r>
      <rPr>
        <sz val="10"/>
        <rFont val="仿宋_GB2312"/>
        <charset val="134"/>
      </rPr>
      <t>布尔津县</t>
    </r>
  </si>
  <si>
    <t>654322000000</t>
  </si>
  <si>
    <r>
      <rPr>
        <sz val="10"/>
        <rFont val="仿宋_GB2312"/>
        <charset val="134"/>
      </rPr>
      <t>富蕴县</t>
    </r>
  </si>
  <si>
    <r>
      <rPr>
        <sz val="10"/>
        <rFont val="仿宋_GB2312"/>
        <charset val="134"/>
      </rPr>
      <t>富蕴县职业高级中学</t>
    </r>
  </si>
  <si>
    <r>
      <rPr>
        <sz val="10"/>
        <rFont val="仿宋_GB2312"/>
        <charset val="134"/>
      </rPr>
      <t>富蕴县技工学校</t>
    </r>
  </si>
  <si>
    <t>654323000000</t>
  </si>
  <si>
    <r>
      <rPr>
        <sz val="10"/>
        <rFont val="仿宋_GB2312"/>
        <charset val="134"/>
      </rPr>
      <t>福海县</t>
    </r>
  </si>
  <si>
    <r>
      <rPr>
        <sz val="10"/>
        <rFont val="仿宋_GB2312"/>
        <charset val="134"/>
      </rPr>
      <t>福海县职业中学</t>
    </r>
  </si>
  <si>
    <r>
      <rPr>
        <sz val="10"/>
        <rFont val="仿宋_GB2312"/>
        <charset val="134"/>
      </rPr>
      <t>福海县技工学校</t>
    </r>
  </si>
  <si>
    <t>654324000000</t>
  </si>
  <si>
    <r>
      <rPr>
        <sz val="10"/>
        <rFont val="仿宋_GB2312"/>
        <charset val="134"/>
      </rPr>
      <t>哈巴河县</t>
    </r>
  </si>
  <si>
    <t>654325000000</t>
  </si>
  <si>
    <r>
      <rPr>
        <sz val="10"/>
        <rFont val="仿宋_GB2312"/>
        <charset val="134"/>
      </rPr>
      <t>青河县</t>
    </r>
  </si>
  <si>
    <t>654326000000</t>
  </si>
  <si>
    <r>
      <rPr>
        <sz val="10"/>
        <rFont val="仿宋_GB2312"/>
        <charset val="134"/>
      </rPr>
      <t>吉木乃县</t>
    </r>
  </si>
  <si>
    <t>6543A1000000</t>
  </si>
  <si>
    <r>
      <rPr>
        <sz val="10"/>
        <rFont val="仿宋_GB2312"/>
        <charset val="134"/>
      </rPr>
      <t>教育局直属代管（阿勒泰地区本级）</t>
    </r>
  </si>
  <si>
    <r>
      <rPr>
        <sz val="10"/>
        <rFont val="仿宋_GB2312"/>
        <charset val="134"/>
      </rPr>
      <t>新疆阿勒泰畜牧兽医职业学校</t>
    </r>
  </si>
  <si>
    <r>
      <rPr>
        <sz val="10"/>
        <rFont val="仿宋_GB2312"/>
        <charset val="134"/>
      </rPr>
      <t>阿勒泰地区师范学校</t>
    </r>
  </si>
  <si>
    <r>
      <rPr>
        <sz val="10"/>
        <rFont val="仿宋_GB2312"/>
        <charset val="134"/>
      </rPr>
      <t>阿勒泰地区卫生学校</t>
    </r>
  </si>
  <si>
    <r>
      <rPr>
        <sz val="10"/>
        <rFont val="仿宋_GB2312"/>
        <charset val="134"/>
      </rPr>
      <t>阿勒泰地区职业技术学校</t>
    </r>
  </si>
  <si>
    <r>
      <rPr>
        <sz val="10"/>
        <rFont val="仿宋_GB2312"/>
        <charset val="134"/>
      </rPr>
      <t>阿勒泰地区高级技工学校</t>
    </r>
  </si>
  <si>
    <r>
      <rPr>
        <sz val="10"/>
        <rFont val="仿宋_GB2312"/>
        <charset val="134"/>
      </rPr>
      <t>阿勒泰职业技术学院</t>
    </r>
  </si>
  <si>
    <t>附件</t>
  </si>
  <si>
    <t>和田地区</t>
  </si>
  <si>
    <t>和田市</t>
  </si>
  <si>
    <t>和田市中等职业学校</t>
  </si>
  <si>
    <t>和田市高级技工学校</t>
  </si>
  <si>
    <t>和田县</t>
  </si>
  <si>
    <t>和田县职业技术学校</t>
  </si>
  <si>
    <t>和田县技工学校</t>
  </si>
  <si>
    <t>墨玉县</t>
  </si>
  <si>
    <t>墨玉县职业技术高中学校</t>
  </si>
  <si>
    <t>墨玉县技工学校</t>
  </si>
  <si>
    <t>皮山县</t>
  </si>
  <si>
    <t>皮山县职业技术学校</t>
  </si>
  <si>
    <t>皮山县技工学校</t>
  </si>
  <si>
    <t>洛浦县</t>
  </si>
  <si>
    <t>洛浦县职业技术学校</t>
  </si>
  <si>
    <t>洛浦县高级技工学校</t>
  </si>
  <si>
    <t>策勒县</t>
  </si>
  <si>
    <t>策勒县职业技术学校</t>
  </si>
  <si>
    <t>策勒县技工学校</t>
  </si>
  <si>
    <t>于田县</t>
  </si>
  <si>
    <t>于田县技工学校</t>
  </si>
  <si>
    <t>于田县职业高级中学</t>
  </si>
  <si>
    <t>民丰县</t>
  </si>
  <si>
    <t>民丰县职业技术学校</t>
  </si>
  <si>
    <t>民丰县技工学校</t>
  </si>
  <si>
    <t>教育局直属代管（和田地区本级）</t>
  </si>
  <si>
    <t>和田地区师范学校</t>
  </si>
  <si>
    <t>和田地区中等职业技术学校</t>
  </si>
  <si>
    <t>和田技师学院</t>
  </si>
  <si>
    <t>和田职业技术学院</t>
  </si>
</sst>
</file>

<file path=xl/styles.xml><?xml version="1.0" encoding="utf-8"?>
<styleSheet xmlns="http://schemas.openxmlformats.org/spreadsheetml/2006/main">
  <numFmts count="9">
    <numFmt numFmtId="176" formatCode="0_ "/>
    <numFmt numFmtId="177" formatCode="0.00_ "/>
    <numFmt numFmtId="178" formatCode="0.000_);[Red]\(0.0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0.00_);[Red]\(0.00\)"/>
    <numFmt numFmtId="41" formatCode="_ * #,##0_ ;_ * \-#,##0_ ;_ * &quot;-&quot;_ ;_ @_ "/>
    <numFmt numFmtId="180" formatCode="0_);[Red]\(0\)"/>
    <numFmt numFmtId="43" formatCode="_ * #,##0.00_ ;_ * \-#,##0.00_ ;_ * &quot;-&quot;??_ ;_ @_ "/>
  </numFmts>
  <fonts count="51">
    <font>
      <sz val="11"/>
      <color theme="1"/>
      <name val="宋体"/>
      <charset val="134"/>
      <scheme val="minor"/>
    </font>
    <font>
      <sz val="11"/>
      <color theme="1"/>
      <name val="Times New Roman"/>
      <charset val="0"/>
    </font>
    <font>
      <sz val="11"/>
      <color theme="1"/>
      <name val="方正小标宋_GBK"/>
      <charset val="134"/>
    </font>
    <font>
      <sz val="11"/>
      <color theme="1"/>
      <name val="黑体"/>
      <charset val="134"/>
    </font>
    <font>
      <sz val="10"/>
      <color theme="1"/>
      <name val="Times New Roman"/>
      <charset val="134"/>
    </font>
    <font>
      <b/>
      <sz val="11"/>
      <color theme="1"/>
      <name val="Times New Roman"/>
      <charset val="0"/>
    </font>
    <font>
      <sz val="12"/>
      <color indexed="8"/>
      <name val="Times New Roman"/>
      <charset val="0"/>
    </font>
    <font>
      <sz val="12"/>
      <color indexed="8"/>
      <name val="华文仿宋"/>
      <charset val="134"/>
    </font>
    <font>
      <sz val="12"/>
      <name val="华文仿宋"/>
      <charset val="134"/>
    </font>
    <font>
      <sz val="11"/>
      <name val="宋体"/>
      <charset val="134"/>
      <scheme val="minor"/>
    </font>
    <font>
      <sz val="12"/>
      <name val="仿宋_GB2312"/>
      <charset val="0"/>
    </font>
    <font>
      <sz val="12"/>
      <name val="Times New Roman"/>
      <charset val="0"/>
    </font>
    <font>
      <sz val="20"/>
      <color rgb="FF000000"/>
      <name val="方正小标宋_GBK"/>
      <charset val="134"/>
    </font>
    <font>
      <sz val="20"/>
      <name val="方正小标宋_GBK"/>
      <charset val="134"/>
    </font>
    <font>
      <sz val="12"/>
      <name val="方正小标宋_GBK"/>
      <charset val="134"/>
    </font>
    <font>
      <sz val="12"/>
      <name val="黑体"/>
      <charset val="134"/>
    </font>
    <font>
      <sz val="10"/>
      <name val="黑体"/>
      <charset val="134"/>
    </font>
    <font>
      <sz val="10"/>
      <name val="Times New Roman"/>
      <charset val="134"/>
    </font>
    <font>
      <b/>
      <sz val="11"/>
      <name val="Times New Roman"/>
      <charset val="0"/>
    </font>
    <font>
      <b/>
      <sz val="11"/>
      <name val="仿宋_GB2312"/>
      <charset val="134"/>
    </font>
    <font>
      <sz val="11"/>
      <name val="Times New Roman"/>
      <charset val="0"/>
    </font>
    <font>
      <sz val="11"/>
      <name val="仿宋_GB2312"/>
      <charset val="134"/>
    </font>
    <font>
      <sz val="11"/>
      <color indexed="8"/>
      <name val="仿宋_GB2312"/>
      <charset val="134"/>
    </font>
    <font>
      <b/>
      <sz val="10"/>
      <color theme="1"/>
      <name val="Times New Roman"/>
      <charset val="0"/>
    </font>
    <font>
      <sz val="10"/>
      <color theme="1"/>
      <name val="Times New Roman"/>
      <charset val="0"/>
    </font>
    <font>
      <b/>
      <sz val="10"/>
      <name val="Times New Roman"/>
      <charset val="0"/>
    </font>
    <font>
      <b/>
      <sz val="10"/>
      <name val="仿宋_GB2312"/>
      <charset val="134"/>
    </font>
    <font>
      <sz val="10"/>
      <name val="Times New Roman"/>
      <charset val="0"/>
    </font>
    <font>
      <sz val="10"/>
      <name val="宋体"/>
      <charset val="0"/>
    </font>
    <font>
      <sz val="10"/>
      <name val="仿宋_GB2312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9" fillId="1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26" borderId="17" applyNumberFormat="0" applyAlignment="0" applyProtection="0">
      <alignment vertical="center"/>
    </xf>
    <xf numFmtId="0" fontId="49" fillId="26" borderId="14" applyNumberFormat="0" applyAlignment="0" applyProtection="0">
      <alignment vertical="center"/>
    </xf>
    <xf numFmtId="0" fontId="40" fillId="18" borderId="15" applyNumberForma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7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 wrapText="1"/>
    </xf>
    <xf numFmtId="177" fontId="7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77" fontId="11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177" fontId="14" fillId="0" borderId="0" xfId="0" applyNumberFormat="1" applyFont="1" applyFill="1" applyBorder="1" applyAlignment="1">
      <alignment horizontal="right" vertical="center"/>
    </xf>
    <xf numFmtId="0" fontId="15" fillId="0" borderId="2" xfId="50" applyFont="1" applyFill="1" applyBorder="1" applyAlignment="1">
      <alignment horizontal="center" vertical="center" wrapText="1"/>
    </xf>
    <xf numFmtId="0" fontId="15" fillId="0" borderId="3" xfId="50" applyFont="1" applyFill="1" applyBorder="1" applyAlignment="1">
      <alignment horizontal="center" vertical="center" wrapText="1"/>
    </xf>
    <xf numFmtId="177" fontId="15" fillId="0" borderId="3" xfId="5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50" applyFont="1" applyFill="1" applyBorder="1" applyAlignment="1">
      <alignment horizontal="center" vertical="center" wrapText="1"/>
    </xf>
    <xf numFmtId="176" fontId="15" fillId="0" borderId="3" xfId="50" applyNumberFormat="1" applyFont="1" applyFill="1" applyBorder="1" applyAlignment="1">
      <alignment horizontal="center" vertical="center" wrapText="1"/>
    </xf>
    <xf numFmtId="0" fontId="15" fillId="0" borderId="7" xfId="50" applyFont="1" applyFill="1" applyBorder="1" applyAlignment="1">
      <alignment horizontal="center" vertical="center" wrapText="1"/>
    </xf>
    <xf numFmtId="49" fontId="16" fillId="0" borderId="7" xfId="50" applyNumberFormat="1" applyFont="1" applyFill="1" applyBorder="1" applyAlignment="1">
      <alignment horizontal="center" vertical="center" wrapText="1"/>
    </xf>
    <xf numFmtId="49" fontId="17" fillId="0" borderId="3" xfId="50" applyNumberFormat="1" applyFont="1" applyFill="1" applyBorder="1" applyAlignment="1">
      <alignment horizontal="center" vertical="center" wrapText="1"/>
    </xf>
    <xf numFmtId="177" fontId="17" fillId="0" borderId="3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177" fontId="18" fillId="2" borderId="3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1" fillId="0" borderId="3" xfId="0" applyFont="1" applyFill="1" applyBorder="1" applyAlignment="1" applyProtection="1">
      <alignment horizontal="left" vertical="center" wrapText="1"/>
      <protection locked="0"/>
    </xf>
    <xf numFmtId="177" fontId="20" fillId="0" borderId="3" xfId="0" applyNumberFormat="1" applyFont="1" applyFill="1" applyBorder="1" applyAlignment="1">
      <alignment horizontal="right" vertical="center" wrapText="1"/>
    </xf>
    <xf numFmtId="177" fontId="20" fillId="0" borderId="3" xfId="0" applyNumberFormat="1" applyFont="1" applyFill="1" applyBorder="1" applyAlignment="1">
      <alignment horizontal="right" vertical="center"/>
    </xf>
    <xf numFmtId="0" fontId="22" fillId="0" borderId="3" xfId="0" applyFont="1" applyFill="1" applyBorder="1" applyAlignment="1">
      <alignment vertical="center" shrinkToFit="1"/>
    </xf>
    <xf numFmtId="0" fontId="21" fillId="0" borderId="3" xfId="0" applyFont="1" applyFill="1" applyBorder="1" applyAlignment="1">
      <alignment horizontal="left" vertical="center" wrapText="1"/>
    </xf>
    <xf numFmtId="179" fontId="8" fillId="0" borderId="0" xfId="0" applyNumberFormat="1" applyFont="1" applyFill="1" applyBorder="1" applyAlignment="1">
      <alignment horizontal="right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49" fontId="17" fillId="0" borderId="10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right" vertical="center"/>
    </xf>
    <xf numFmtId="0" fontId="15" fillId="0" borderId="8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vertical="center"/>
    </xf>
    <xf numFmtId="0" fontId="24" fillId="0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25" fillId="2" borderId="4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177" fontId="25" fillId="2" borderId="3" xfId="0" applyNumberFormat="1" applyFont="1" applyFill="1" applyBorder="1" applyAlignment="1">
      <alignment horizontal="right" vertical="center" wrapText="1"/>
    </xf>
    <xf numFmtId="0" fontId="25" fillId="2" borderId="4" xfId="0" applyFont="1" applyFill="1" applyBorder="1" applyAlignment="1">
      <alignment horizontal="center" vertical="center"/>
    </xf>
    <xf numFmtId="0" fontId="26" fillId="2" borderId="3" xfId="0" applyFont="1" applyFill="1" applyBorder="1" applyAlignment="1" applyProtection="1">
      <alignment horizontal="center" vertical="center" wrapText="1"/>
      <protection locked="0"/>
    </xf>
    <xf numFmtId="0" fontId="27" fillId="0" borderId="4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49" fontId="17" fillId="0" borderId="4" xfId="50" applyNumberFormat="1" applyFont="1" applyFill="1" applyBorder="1" applyAlignment="1">
      <alignment horizontal="center" vertical="center" wrapText="1"/>
    </xf>
    <xf numFmtId="49" fontId="17" fillId="0" borderId="5" xfId="50" applyNumberFormat="1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left" vertical="center" wrapText="1"/>
    </xf>
    <xf numFmtId="177" fontId="27" fillId="0" borderId="3" xfId="0" applyNumberFormat="1" applyFont="1" applyFill="1" applyBorder="1" applyAlignment="1">
      <alignment horizontal="right" vertical="center" wrapText="1"/>
    </xf>
    <xf numFmtId="177" fontId="27" fillId="0" borderId="3" xfId="0" applyNumberFormat="1" applyFont="1" applyFill="1" applyBorder="1" applyAlignment="1">
      <alignment horizontal="right" vertical="center"/>
    </xf>
    <xf numFmtId="0" fontId="27" fillId="0" borderId="3" xfId="0" applyFont="1" applyFill="1" applyBorder="1" applyAlignment="1">
      <alignment horizontal="left" vertical="center" wrapText="1" shrinkToFit="1"/>
    </xf>
    <xf numFmtId="0" fontId="24" fillId="0" borderId="3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 applyProtection="1">
      <alignment horizontal="left" vertical="center" wrapText="1"/>
      <protection locked="0"/>
    </xf>
    <xf numFmtId="49" fontId="27" fillId="0" borderId="3" xfId="0" applyNumberFormat="1" applyFont="1" applyFill="1" applyBorder="1" applyAlignment="1">
      <alignment horizontal="left" vertical="center" wrapText="1" shrinkToFit="1"/>
    </xf>
    <xf numFmtId="49" fontId="17" fillId="0" borderId="8" xfId="50" applyNumberFormat="1" applyFont="1" applyFill="1" applyBorder="1" applyAlignment="1">
      <alignment horizontal="center" vertical="center" wrapText="1"/>
    </xf>
    <xf numFmtId="0" fontId="27" fillId="0" borderId="3" xfId="44" applyFont="1" applyFill="1" applyBorder="1" applyAlignment="1">
      <alignment horizontal="left" vertical="center" wrapText="1" shrinkToFit="1"/>
    </xf>
    <xf numFmtId="0" fontId="25" fillId="2" borderId="3" xfId="0" applyFont="1" applyFill="1" applyBorder="1" applyAlignment="1">
      <alignment horizontal="left" vertical="center" wrapText="1"/>
    </xf>
    <xf numFmtId="0" fontId="25" fillId="2" borderId="3" xfId="0" applyFont="1" applyFill="1" applyBorder="1" applyAlignment="1" applyProtection="1">
      <alignment horizontal="left" vertical="center" wrapText="1"/>
      <protection locked="0"/>
    </xf>
    <xf numFmtId="180" fontId="27" fillId="0" borderId="3" xfId="0" applyNumberFormat="1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vertical="center" shrinkToFit="1"/>
    </xf>
    <xf numFmtId="0" fontId="27" fillId="0" borderId="3" xfId="0" applyFont="1" applyFill="1" applyBorder="1" applyAlignment="1">
      <alignment vertical="center" shrinkToFit="1"/>
    </xf>
    <xf numFmtId="178" fontId="27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27" fillId="0" borderId="3" xfId="0" applyNumberFormat="1" applyFont="1" applyFill="1" applyBorder="1" applyAlignment="1">
      <alignment horizontal="left" vertical="center" wrapText="1"/>
    </xf>
    <xf numFmtId="0" fontId="29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horizontal="right" vertical="center"/>
    </xf>
    <xf numFmtId="0" fontId="27" fillId="0" borderId="4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65288;&#25253;&#36130;&#25919;&#21381;&#65289;2024&#25216;&#24037;&#25945;&#32946;&#25351;&#23548;&#20013;&#24515;&#23398;&#29983;&#36164;&#21161;&#20013;&#22830;&#31532;&#20108;&#25209;&#36164;&#37329;&#20998;&#37197;&#34920;2024.4.3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8468;&#20214;1&#33267;11&#65306;2024&#23398;&#29983;&#36164;&#21161;&#34917;&#21161;&#32463;&#36153;&#20998;&#37197;&#26041;&#26696;&#26126;&#32454;&#34920;(&#23450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免学费"/>
      <sheetName val="助学金"/>
      <sheetName val="国家奖学金"/>
    </sheetNames>
    <sheetDataSet>
      <sheetData sheetId="0">
        <row r="7">
          <cell r="B7" t="str">
            <v>新疆机电技师培训学院</v>
          </cell>
          <cell r="C7">
            <v>943</v>
          </cell>
          <cell r="D7">
            <v>150.88</v>
          </cell>
          <cell r="E7">
            <v>243.68</v>
          </cell>
          <cell r="F7">
            <v>215.18</v>
          </cell>
          <cell r="G7">
            <v>28.5</v>
          </cell>
          <cell r="H7">
            <v>92.8</v>
          </cell>
          <cell r="I7">
            <v>0</v>
          </cell>
          <cell r="J7">
            <v>0</v>
          </cell>
          <cell r="K7">
            <v>28.5</v>
          </cell>
        </row>
        <row r="8">
          <cell r="B8" t="str">
            <v>新疆交通技师培训学院</v>
          </cell>
          <cell r="C8">
            <v>335</v>
          </cell>
          <cell r="D8">
            <v>53.6</v>
          </cell>
          <cell r="E8">
            <v>38.88</v>
          </cell>
          <cell r="F8">
            <v>34.33</v>
          </cell>
          <cell r="G8">
            <v>4.55</v>
          </cell>
          <cell r="H8">
            <v>0</v>
          </cell>
          <cell r="I8">
            <v>14.72</v>
          </cell>
          <cell r="J8">
            <v>0</v>
          </cell>
          <cell r="K8">
            <v>4.55</v>
          </cell>
        </row>
        <row r="9">
          <cell r="B9" t="str">
            <v>新疆农业技师培训学院</v>
          </cell>
          <cell r="C9">
            <v>222</v>
          </cell>
          <cell r="D9">
            <v>35.52</v>
          </cell>
          <cell r="E9">
            <v>43.52</v>
          </cell>
          <cell r="F9">
            <v>38.43</v>
          </cell>
          <cell r="G9">
            <v>5.09000000000001</v>
          </cell>
          <cell r="H9">
            <v>8</v>
          </cell>
          <cell r="I9">
            <v>0</v>
          </cell>
          <cell r="J9">
            <v>0</v>
          </cell>
          <cell r="K9">
            <v>5.09000000000001</v>
          </cell>
        </row>
        <row r="10">
          <cell r="B10" t="str">
            <v>新疆煤炭技师学院</v>
          </cell>
          <cell r="C10">
            <v>2309</v>
          </cell>
          <cell r="D10">
            <v>369.44</v>
          </cell>
          <cell r="E10">
            <v>216.8</v>
          </cell>
          <cell r="F10">
            <v>191.44</v>
          </cell>
          <cell r="G10">
            <v>25.36</v>
          </cell>
          <cell r="H10">
            <v>0</v>
          </cell>
          <cell r="I10">
            <v>152.64</v>
          </cell>
          <cell r="J10">
            <v>0</v>
          </cell>
          <cell r="K10">
            <v>25.36</v>
          </cell>
        </row>
        <row r="11">
          <cell r="B11" t="str">
            <v>新疆经济贸易技师学院</v>
          </cell>
          <cell r="C11">
            <v>1970</v>
          </cell>
          <cell r="D11">
            <v>315.2</v>
          </cell>
          <cell r="E11">
            <v>235.68</v>
          </cell>
          <cell r="F11">
            <v>208.12</v>
          </cell>
          <cell r="G11">
            <v>27.56</v>
          </cell>
          <cell r="H11">
            <v>0</v>
          </cell>
          <cell r="I11">
            <v>79.52</v>
          </cell>
          <cell r="J11">
            <v>0</v>
          </cell>
          <cell r="K11">
            <v>27.56</v>
          </cell>
        </row>
        <row r="12">
          <cell r="B12" t="str">
            <v>新疆铁路技师培训学院</v>
          </cell>
          <cell r="C12">
            <v>521</v>
          </cell>
          <cell r="D12">
            <v>83.36</v>
          </cell>
          <cell r="E12">
            <v>61.28</v>
          </cell>
          <cell r="F12">
            <v>54.11</v>
          </cell>
          <cell r="G12">
            <v>7.17000000000001</v>
          </cell>
          <cell r="H12">
            <v>0</v>
          </cell>
          <cell r="I12">
            <v>22.08</v>
          </cell>
          <cell r="J12">
            <v>0</v>
          </cell>
          <cell r="K12">
            <v>7.17000000000001</v>
          </cell>
        </row>
        <row r="13">
          <cell r="B13" t="str">
            <v>新疆建设技师培训学院</v>
          </cell>
          <cell r="C13">
            <v>491</v>
          </cell>
          <cell r="D13">
            <v>78.56</v>
          </cell>
          <cell r="E13">
            <v>69.28</v>
          </cell>
          <cell r="F13">
            <v>61.18</v>
          </cell>
          <cell r="G13">
            <v>8.10000000000002</v>
          </cell>
          <cell r="H13">
            <v>0</v>
          </cell>
          <cell r="I13">
            <v>9.27999999999999</v>
          </cell>
          <cell r="J13">
            <v>0</v>
          </cell>
          <cell r="K13">
            <v>8.10000000000002</v>
          </cell>
        </row>
        <row r="14">
          <cell r="B14" t="str">
            <v>新疆钢铁高级技工学校</v>
          </cell>
          <cell r="C14">
            <v>48</v>
          </cell>
          <cell r="D14">
            <v>7.68</v>
          </cell>
          <cell r="E14">
            <v>23.52</v>
          </cell>
          <cell r="F14">
            <v>20.77</v>
          </cell>
          <cell r="G14">
            <v>2.75</v>
          </cell>
          <cell r="H14">
            <v>15.84</v>
          </cell>
          <cell r="I14">
            <v>0</v>
          </cell>
          <cell r="J14">
            <v>0</v>
          </cell>
          <cell r="K14">
            <v>2.75</v>
          </cell>
        </row>
        <row r="15">
          <cell r="B15" t="str">
            <v>新疆安装高级技工学校</v>
          </cell>
          <cell r="C15">
            <v>272</v>
          </cell>
          <cell r="D15">
            <v>43.52</v>
          </cell>
          <cell r="E15">
            <v>48.64</v>
          </cell>
          <cell r="F15">
            <v>42.95</v>
          </cell>
          <cell r="G15">
            <v>5.69</v>
          </cell>
          <cell r="H15">
            <v>5.12</v>
          </cell>
          <cell r="I15">
            <v>0</v>
          </cell>
          <cell r="J15">
            <v>0</v>
          </cell>
          <cell r="K15">
            <v>5.69</v>
          </cell>
        </row>
        <row r="16">
          <cell r="B16" t="str">
            <v>新疆水利水电高级技工学校</v>
          </cell>
          <cell r="C16">
            <v>639</v>
          </cell>
          <cell r="D16">
            <v>102.24</v>
          </cell>
          <cell r="E16">
            <v>153.76</v>
          </cell>
          <cell r="F16">
            <v>135.78</v>
          </cell>
          <cell r="G16">
            <v>17.98</v>
          </cell>
          <cell r="H16">
            <v>51.52</v>
          </cell>
          <cell r="I16">
            <v>0</v>
          </cell>
          <cell r="J16">
            <v>0</v>
          </cell>
          <cell r="K16">
            <v>17.98</v>
          </cell>
        </row>
        <row r="17">
          <cell r="B17" t="str">
            <v>新疆供销技师学院</v>
          </cell>
          <cell r="C17">
            <v>1113</v>
          </cell>
          <cell r="D17">
            <v>178.08</v>
          </cell>
          <cell r="E17">
            <v>250.4</v>
          </cell>
          <cell r="F17">
            <v>221.11</v>
          </cell>
          <cell r="G17">
            <v>29.29</v>
          </cell>
          <cell r="H17">
            <v>72.32</v>
          </cell>
          <cell r="I17">
            <v>0</v>
          </cell>
          <cell r="J17">
            <v>0</v>
          </cell>
          <cell r="K17">
            <v>29.29</v>
          </cell>
        </row>
        <row r="18">
          <cell r="B18" t="str">
            <v>新疆商贸经济高级技工学校</v>
          </cell>
          <cell r="C18">
            <v>759</v>
          </cell>
          <cell r="D18">
            <v>121.44</v>
          </cell>
          <cell r="E18">
            <v>168.16</v>
          </cell>
          <cell r="F18">
            <v>148.5</v>
          </cell>
          <cell r="G18">
            <v>19.66</v>
          </cell>
          <cell r="H18">
            <v>46.72</v>
          </cell>
          <cell r="I18">
            <v>0</v>
          </cell>
          <cell r="J18">
            <v>0</v>
          </cell>
          <cell r="K18">
            <v>19.66</v>
          </cell>
        </row>
        <row r="19">
          <cell r="B19" t="str">
            <v>新疆林业技工学校</v>
          </cell>
          <cell r="C19">
            <v>626</v>
          </cell>
          <cell r="D19">
            <v>100.16</v>
          </cell>
          <cell r="E19">
            <v>95.04</v>
          </cell>
          <cell r="F19">
            <v>83.92</v>
          </cell>
          <cell r="G19">
            <v>11.12</v>
          </cell>
          <cell r="H19">
            <v>0</v>
          </cell>
          <cell r="I19">
            <v>5.11999999999999</v>
          </cell>
          <cell r="J19">
            <v>0</v>
          </cell>
          <cell r="K19">
            <v>11.12</v>
          </cell>
        </row>
        <row r="20">
          <cell r="B20" t="str">
            <v>新疆商业技工学校</v>
          </cell>
          <cell r="C20">
            <v>23</v>
          </cell>
          <cell r="D20">
            <v>3.68</v>
          </cell>
          <cell r="E20">
            <v>6.4</v>
          </cell>
          <cell r="F20">
            <v>5.65</v>
          </cell>
          <cell r="G20">
            <v>0.75</v>
          </cell>
          <cell r="H20">
            <v>2.72</v>
          </cell>
          <cell r="I20">
            <v>0</v>
          </cell>
          <cell r="J20">
            <v>0</v>
          </cell>
          <cell r="K20">
            <v>0.75</v>
          </cell>
        </row>
        <row r="21">
          <cell r="B21" t="str">
            <v>新疆大学附属旅游服务技工学校</v>
          </cell>
          <cell r="C21">
            <v>217</v>
          </cell>
          <cell r="D21">
            <v>34.72</v>
          </cell>
          <cell r="E21">
            <v>27.52</v>
          </cell>
          <cell r="F21">
            <v>24.3</v>
          </cell>
          <cell r="G21">
            <v>3.22</v>
          </cell>
          <cell r="H21">
            <v>0</v>
          </cell>
          <cell r="I21">
            <v>7.20000000000001</v>
          </cell>
          <cell r="J21">
            <v>0</v>
          </cell>
          <cell r="K21">
            <v>3.22</v>
          </cell>
        </row>
        <row r="22">
          <cell r="B22" t="str">
            <v>新疆化工技师培训学院</v>
          </cell>
          <cell r="C22">
            <v>168</v>
          </cell>
          <cell r="D22">
            <v>26.88</v>
          </cell>
          <cell r="E22">
            <v>18.72</v>
          </cell>
          <cell r="F22">
            <v>16.53</v>
          </cell>
          <cell r="G22">
            <v>2.19</v>
          </cell>
          <cell r="H22">
            <v>0</v>
          </cell>
          <cell r="I22">
            <v>8.16</v>
          </cell>
          <cell r="J22">
            <v>0</v>
          </cell>
          <cell r="K22">
            <v>2.19</v>
          </cell>
        </row>
        <row r="23">
          <cell r="B23" t="str">
            <v>新疆中泰高级技工学校</v>
          </cell>
          <cell r="C23">
            <v>1673</v>
          </cell>
          <cell r="D23">
            <v>267.68</v>
          </cell>
          <cell r="E23">
            <v>164.16</v>
          </cell>
          <cell r="F23">
            <v>144.96</v>
          </cell>
          <cell r="G23">
            <v>19.2</v>
          </cell>
          <cell r="H23">
            <v>0</v>
          </cell>
          <cell r="I23">
            <v>103.52</v>
          </cell>
          <cell r="J23">
            <v>0</v>
          </cell>
          <cell r="K23">
            <v>19.2</v>
          </cell>
        </row>
      </sheetData>
      <sheetData sheetId="1">
        <row r="7">
          <cell r="B7" t="str">
            <v>新疆机电技师培训学院</v>
          </cell>
          <cell r="C7">
            <v>879</v>
          </cell>
          <cell r="D7">
            <v>140.64</v>
          </cell>
          <cell r="E7">
            <v>156</v>
          </cell>
          <cell r="F7">
            <v>156</v>
          </cell>
          <cell r="G7">
            <v>15.36</v>
          </cell>
          <cell r="H7">
            <v>0</v>
          </cell>
          <cell r="I7">
            <v>0</v>
          </cell>
        </row>
        <row r="8">
          <cell r="B8" t="str">
            <v>新疆交通技师培训学院</v>
          </cell>
          <cell r="C8">
            <v>143</v>
          </cell>
          <cell r="D8">
            <v>22.88</v>
          </cell>
          <cell r="E8">
            <v>21.12</v>
          </cell>
          <cell r="F8">
            <v>21.12</v>
          </cell>
          <cell r="G8">
            <v>0</v>
          </cell>
          <cell r="H8">
            <v>1.76</v>
          </cell>
          <cell r="I8">
            <v>1.05</v>
          </cell>
        </row>
        <row r="9">
          <cell r="B9" t="str">
            <v>新疆农业技师培训学院</v>
          </cell>
          <cell r="C9">
            <v>141</v>
          </cell>
          <cell r="D9">
            <v>22.56</v>
          </cell>
          <cell r="E9">
            <v>25.6</v>
          </cell>
          <cell r="F9">
            <v>25.6</v>
          </cell>
          <cell r="G9">
            <v>3.04</v>
          </cell>
          <cell r="H9">
            <v>0</v>
          </cell>
          <cell r="I9">
            <v>0</v>
          </cell>
        </row>
        <row r="10">
          <cell r="B10" t="str">
            <v>新疆煤炭技师学院</v>
          </cell>
          <cell r="C10">
            <v>1480</v>
          </cell>
          <cell r="D10">
            <v>236.8</v>
          </cell>
          <cell r="E10">
            <v>130.4</v>
          </cell>
          <cell r="F10">
            <v>130.4</v>
          </cell>
          <cell r="G10">
            <v>0</v>
          </cell>
          <cell r="H10">
            <v>106.4</v>
          </cell>
          <cell r="I10">
            <v>63.4</v>
          </cell>
        </row>
        <row r="11">
          <cell r="B11" t="str">
            <v>新疆经济贸易技师学院</v>
          </cell>
          <cell r="C11">
            <v>1379</v>
          </cell>
          <cell r="D11">
            <v>220.64</v>
          </cell>
          <cell r="E11">
            <v>129.76</v>
          </cell>
          <cell r="F11">
            <v>129.76</v>
          </cell>
          <cell r="G11">
            <v>0</v>
          </cell>
          <cell r="H11">
            <v>90.88</v>
          </cell>
          <cell r="I11">
            <v>54.15</v>
          </cell>
        </row>
        <row r="12">
          <cell r="B12" t="str">
            <v>新疆铁路技师培训学院</v>
          </cell>
          <cell r="C12">
            <v>160</v>
          </cell>
          <cell r="D12">
            <v>25.6</v>
          </cell>
          <cell r="E12">
            <v>21.92</v>
          </cell>
          <cell r="F12">
            <v>21.92</v>
          </cell>
          <cell r="G12">
            <v>0</v>
          </cell>
          <cell r="H12">
            <v>3.68</v>
          </cell>
          <cell r="I12">
            <v>2.19</v>
          </cell>
        </row>
        <row r="13">
          <cell r="B13" t="str">
            <v>新疆建设技师培训学院</v>
          </cell>
          <cell r="C13">
            <v>207</v>
          </cell>
          <cell r="D13">
            <v>33.12</v>
          </cell>
          <cell r="E13">
            <v>45.6</v>
          </cell>
          <cell r="F13">
            <v>45.6</v>
          </cell>
          <cell r="G13">
            <v>12.48</v>
          </cell>
          <cell r="H13">
            <v>0</v>
          </cell>
          <cell r="I13">
            <v>0</v>
          </cell>
        </row>
        <row r="14">
          <cell r="B14" t="str">
            <v>新疆安装高级技工学校</v>
          </cell>
          <cell r="C14">
            <v>70</v>
          </cell>
          <cell r="D14">
            <v>11.2</v>
          </cell>
          <cell r="E14">
            <v>15.2</v>
          </cell>
          <cell r="F14">
            <v>15.2</v>
          </cell>
          <cell r="G14">
            <v>4</v>
          </cell>
          <cell r="H14">
            <v>0</v>
          </cell>
          <cell r="I14">
            <v>0</v>
          </cell>
        </row>
        <row r="15">
          <cell r="B15" t="str">
            <v>新疆水利水电高级技工学校</v>
          </cell>
          <cell r="C15">
            <v>260</v>
          </cell>
          <cell r="D15">
            <v>41.6</v>
          </cell>
          <cell r="E15">
            <v>70.72</v>
          </cell>
          <cell r="F15">
            <v>70.72</v>
          </cell>
          <cell r="G15">
            <v>29.12</v>
          </cell>
          <cell r="H15">
            <v>0</v>
          </cell>
          <cell r="I15">
            <v>0</v>
          </cell>
        </row>
        <row r="16">
          <cell r="B16" t="str">
            <v>新疆供销技师学院</v>
          </cell>
          <cell r="C16">
            <v>558</v>
          </cell>
          <cell r="D16">
            <v>89.28</v>
          </cell>
          <cell r="E16">
            <v>84</v>
          </cell>
          <cell r="F16">
            <v>84</v>
          </cell>
          <cell r="G16">
            <v>0</v>
          </cell>
          <cell r="H16">
            <v>5.28000000000002</v>
          </cell>
          <cell r="I16">
            <v>3.15</v>
          </cell>
        </row>
        <row r="17">
          <cell r="B17" t="str">
            <v>新疆商贸经济高级技工学校</v>
          </cell>
          <cell r="C17">
            <v>52</v>
          </cell>
          <cell r="D17">
            <v>8.32</v>
          </cell>
          <cell r="E17">
            <v>94.4</v>
          </cell>
          <cell r="F17">
            <v>94.4</v>
          </cell>
          <cell r="G17">
            <v>86.08</v>
          </cell>
          <cell r="H17">
            <v>0</v>
          </cell>
          <cell r="I17">
            <v>0</v>
          </cell>
        </row>
        <row r="18">
          <cell r="B18" t="str">
            <v>新疆钢铁高级技工学校</v>
          </cell>
          <cell r="C18">
            <v>0</v>
          </cell>
          <cell r="D18">
            <v>0</v>
          </cell>
          <cell r="E18">
            <v>7.68</v>
          </cell>
          <cell r="F18">
            <v>7.68</v>
          </cell>
          <cell r="G18">
            <v>7.68</v>
          </cell>
          <cell r="H18">
            <v>0</v>
          </cell>
          <cell r="I18">
            <v>0</v>
          </cell>
        </row>
        <row r="19">
          <cell r="B19" t="str">
            <v>新疆林业技工学校</v>
          </cell>
          <cell r="C19">
            <v>396</v>
          </cell>
          <cell r="D19">
            <v>63.36</v>
          </cell>
          <cell r="E19">
            <v>58.72</v>
          </cell>
          <cell r="F19">
            <v>58.72</v>
          </cell>
          <cell r="G19">
            <v>0</v>
          </cell>
          <cell r="H19">
            <v>4.64</v>
          </cell>
          <cell r="I19">
            <v>2.77</v>
          </cell>
        </row>
        <row r="20">
          <cell r="B20" t="str">
            <v>新疆商业技工学校</v>
          </cell>
          <cell r="C20">
            <v>5</v>
          </cell>
          <cell r="D20">
            <v>0.8</v>
          </cell>
          <cell r="E20">
            <v>1.76</v>
          </cell>
          <cell r="F20">
            <v>1.76</v>
          </cell>
          <cell r="G20">
            <v>0.96</v>
          </cell>
          <cell r="H20">
            <v>0</v>
          </cell>
          <cell r="I20">
            <v>0</v>
          </cell>
        </row>
        <row r="21">
          <cell r="B21" t="str">
            <v>新疆大学附属旅游服务技工学校</v>
          </cell>
          <cell r="C21">
            <v>88</v>
          </cell>
          <cell r="D21">
            <v>14.08</v>
          </cell>
          <cell r="E21">
            <v>11.68</v>
          </cell>
          <cell r="F21">
            <v>11.68</v>
          </cell>
          <cell r="G21">
            <v>0</v>
          </cell>
          <cell r="H21">
            <v>2.4</v>
          </cell>
          <cell r="I21">
            <v>1.43</v>
          </cell>
        </row>
        <row r="22">
          <cell r="B22" t="str">
            <v>新疆化工技师培训学院</v>
          </cell>
          <cell r="C22">
            <v>114</v>
          </cell>
          <cell r="D22">
            <v>18.24</v>
          </cell>
          <cell r="E22">
            <v>13.92</v>
          </cell>
          <cell r="F22">
            <v>13.92</v>
          </cell>
          <cell r="G22">
            <v>0</v>
          </cell>
          <cell r="H22">
            <v>4.32</v>
          </cell>
          <cell r="I22">
            <v>2.57</v>
          </cell>
        </row>
        <row r="23">
          <cell r="B23" t="str">
            <v>新疆中泰高级技工学校</v>
          </cell>
          <cell r="C23">
            <v>532</v>
          </cell>
          <cell r="D23">
            <v>85.12</v>
          </cell>
          <cell r="E23">
            <v>52.16</v>
          </cell>
          <cell r="F23">
            <v>52.16</v>
          </cell>
          <cell r="G23">
            <v>0</v>
          </cell>
          <cell r="H23">
            <v>32.96</v>
          </cell>
          <cell r="I23">
            <v>19.64</v>
          </cell>
        </row>
        <row r="24">
          <cell r="C24">
            <v>50531</v>
          </cell>
          <cell r="D24">
            <v>8084.96</v>
          </cell>
          <cell r="E24">
            <v>8188.64</v>
          </cell>
          <cell r="F24">
            <v>8188.64</v>
          </cell>
          <cell r="G24">
            <v>933.44</v>
          </cell>
          <cell r="H24">
            <v>829.76</v>
          </cell>
          <cell r="I24">
            <v>494.45</v>
          </cell>
        </row>
        <row r="25">
          <cell r="B25" t="str">
            <v>伊犁州</v>
          </cell>
          <cell r="C25">
            <v>1401</v>
          </cell>
          <cell r="D25">
            <v>224.16</v>
          </cell>
          <cell r="E25">
            <v>146.24</v>
          </cell>
          <cell r="F25">
            <v>146.24</v>
          </cell>
          <cell r="G25">
            <v>0</v>
          </cell>
          <cell r="H25">
            <v>77.92</v>
          </cell>
          <cell r="I25">
            <v>46.44</v>
          </cell>
        </row>
        <row r="26">
          <cell r="B26" t="str">
            <v>伊犁技师培训学院</v>
          </cell>
          <cell r="C26">
            <v>395</v>
          </cell>
          <cell r="D26">
            <v>63.2</v>
          </cell>
          <cell r="E26">
            <v>63.04</v>
          </cell>
          <cell r="F26">
            <v>63.04</v>
          </cell>
          <cell r="G26">
            <v>0</v>
          </cell>
          <cell r="H26">
            <v>0.159999999999989</v>
          </cell>
          <cell r="I26">
            <v>0.1</v>
          </cell>
        </row>
        <row r="27">
          <cell r="B27" t="str">
            <v>伊宁市技工学校</v>
          </cell>
          <cell r="C27">
            <v>88</v>
          </cell>
          <cell r="D27">
            <v>14.08</v>
          </cell>
          <cell r="E27">
            <v>7.2</v>
          </cell>
          <cell r="F27">
            <v>7.2</v>
          </cell>
          <cell r="G27">
            <v>0</v>
          </cell>
          <cell r="H27">
            <v>6.88</v>
          </cell>
          <cell r="I27">
            <v>4.1</v>
          </cell>
        </row>
        <row r="28">
          <cell r="B28" t="str">
            <v>伊宁县技工学校</v>
          </cell>
          <cell r="C28">
            <v>97</v>
          </cell>
          <cell r="D28">
            <v>15.52</v>
          </cell>
          <cell r="E28">
            <v>10.24</v>
          </cell>
          <cell r="F28">
            <v>10.24</v>
          </cell>
          <cell r="G28">
            <v>0</v>
          </cell>
          <cell r="H28">
            <v>5.28</v>
          </cell>
          <cell r="I28">
            <v>3.15</v>
          </cell>
        </row>
        <row r="29">
          <cell r="B29" t="str">
            <v>霍城县技工学校</v>
          </cell>
          <cell r="C29">
            <v>75</v>
          </cell>
          <cell r="D29">
            <v>12</v>
          </cell>
          <cell r="E29">
            <v>5.76</v>
          </cell>
          <cell r="F29">
            <v>5.76</v>
          </cell>
          <cell r="G29">
            <v>0</v>
          </cell>
          <cell r="H29">
            <v>6.24</v>
          </cell>
          <cell r="I29">
            <v>3.72</v>
          </cell>
        </row>
        <row r="30">
          <cell r="B30" t="str">
            <v>新源县技工学校</v>
          </cell>
          <cell r="C30">
            <v>165</v>
          </cell>
          <cell r="D30">
            <v>26.4</v>
          </cell>
          <cell r="E30">
            <v>14.56</v>
          </cell>
          <cell r="F30">
            <v>14.56</v>
          </cell>
          <cell r="G30">
            <v>0</v>
          </cell>
          <cell r="H30">
            <v>11.84</v>
          </cell>
          <cell r="I30">
            <v>7.06</v>
          </cell>
        </row>
        <row r="31">
          <cell r="B31" t="str">
            <v>巩留县技工学校</v>
          </cell>
          <cell r="C31">
            <v>21</v>
          </cell>
          <cell r="D31">
            <v>3.36</v>
          </cell>
          <cell r="E31">
            <v>2.72</v>
          </cell>
          <cell r="F31">
            <v>2.72</v>
          </cell>
          <cell r="G31">
            <v>0</v>
          </cell>
          <cell r="H31">
            <v>0.64</v>
          </cell>
          <cell r="I31">
            <v>0.38</v>
          </cell>
        </row>
        <row r="32">
          <cell r="B32" t="str">
            <v>察布查尔县技工学校</v>
          </cell>
          <cell r="C32">
            <v>12</v>
          </cell>
          <cell r="D32">
            <v>1.92</v>
          </cell>
          <cell r="E32">
            <v>1.44</v>
          </cell>
          <cell r="F32">
            <v>1.44</v>
          </cell>
          <cell r="G32">
            <v>0</v>
          </cell>
          <cell r="H32">
            <v>0.48</v>
          </cell>
          <cell r="I32">
            <v>0.29</v>
          </cell>
        </row>
        <row r="33">
          <cell r="B33" t="str">
            <v>霍尔果斯市技工学校</v>
          </cell>
          <cell r="C33">
            <v>436</v>
          </cell>
          <cell r="D33">
            <v>69.76</v>
          </cell>
          <cell r="E33">
            <v>35.52</v>
          </cell>
          <cell r="F33">
            <v>35.52</v>
          </cell>
          <cell r="G33">
            <v>0</v>
          </cell>
          <cell r="H33">
            <v>34.24</v>
          </cell>
          <cell r="I33">
            <v>20.4</v>
          </cell>
        </row>
        <row r="34">
          <cell r="B34" t="str">
            <v>尼勒克县技工学校</v>
          </cell>
          <cell r="C34">
            <v>35</v>
          </cell>
          <cell r="D34">
            <v>5.6</v>
          </cell>
          <cell r="E34">
            <v>0.16</v>
          </cell>
          <cell r="F34">
            <v>0.16</v>
          </cell>
          <cell r="G34">
            <v>0</v>
          </cell>
          <cell r="H34">
            <v>5.44</v>
          </cell>
          <cell r="I34">
            <v>3.24</v>
          </cell>
        </row>
        <row r="35">
          <cell r="B35" t="str">
            <v>昭苏县技工学校</v>
          </cell>
          <cell r="C35">
            <v>57</v>
          </cell>
          <cell r="D35">
            <v>9.12</v>
          </cell>
          <cell r="E35">
            <v>5.28</v>
          </cell>
          <cell r="F35">
            <v>5.28</v>
          </cell>
          <cell r="G35">
            <v>0</v>
          </cell>
          <cell r="H35">
            <v>3.84</v>
          </cell>
          <cell r="I35">
            <v>2.29</v>
          </cell>
        </row>
        <row r="36">
          <cell r="B36" t="str">
            <v>特克斯县技工学校</v>
          </cell>
          <cell r="C36">
            <v>8</v>
          </cell>
          <cell r="D36">
            <v>1.28</v>
          </cell>
          <cell r="E36">
            <v>0.32</v>
          </cell>
          <cell r="F36">
            <v>0.32</v>
          </cell>
          <cell r="G36">
            <v>0</v>
          </cell>
          <cell r="H36">
            <v>0.96</v>
          </cell>
          <cell r="I36">
            <v>0.57</v>
          </cell>
        </row>
        <row r="37">
          <cell r="B37" t="str">
            <v>奎屯市技工学校</v>
          </cell>
          <cell r="C37">
            <v>12</v>
          </cell>
          <cell r="D37">
            <v>1.92</v>
          </cell>
          <cell r="E37">
            <v>0</v>
          </cell>
          <cell r="F37">
            <v>0</v>
          </cell>
          <cell r="G37">
            <v>0</v>
          </cell>
          <cell r="H37">
            <v>1.92</v>
          </cell>
          <cell r="I37">
            <v>1.14</v>
          </cell>
        </row>
        <row r="38">
          <cell r="B38" t="str">
            <v>塔城地区</v>
          </cell>
          <cell r="C38">
            <v>339</v>
          </cell>
          <cell r="D38">
            <v>54.24</v>
          </cell>
          <cell r="E38">
            <v>50.56</v>
          </cell>
          <cell r="F38">
            <v>50.56</v>
          </cell>
          <cell r="G38">
            <v>13.28</v>
          </cell>
          <cell r="H38">
            <v>16.96</v>
          </cell>
          <cell r="I38">
            <v>10.11</v>
          </cell>
        </row>
        <row r="39">
          <cell r="B39" t="str">
            <v>塔城地区高级技工学校</v>
          </cell>
          <cell r="C39">
            <v>149</v>
          </cell>
          <cell r="D39">
            <v>23.84</v>
          </cell>
          <cell r="E39">
            <v>13.92</v>
          </cell>
          <cell r="F39">
            <v>13.92</v>
          </cell>
          <cell r="G39">
            <v>0</v>
          </cell>
          <cell r="H39">
            <v>9.92</v>
          </cell>
          <cell r="I39">
            <v>5.91</v>
          </cell>
        </row>
        <row r="40">
          <cell r="B40" t="str">
            <v>乌苏市技工学校</v>
          </cell>
          <cell r="C40">
            <v>53</v>
          </cell>
          <cell r="D40">
            <v>8.48</v>
          </cell>
          <cell r="E40">
            <v>4.64</v>
          </cell>
          <cell r="F40">
            <v>4.64</v>
          </cell>
          <cell r="G40">
            <v>0</v>
          </cell>
          <cell r="H40">
            <v>3.84</v>
          </cell>
          <cell r="I40">
            <v>2.29</v>
          </cell>
        </row>
        <row r="41">
          <cell r="B41" t="str">
            <v>塔城地区和丰技工学校</v>
          </cell>
          <cell r="C41">
            <v>20</v>
          </cell>
          <cell r="D41">
            <v>3.2</v>
          </cell>
          <cell r="E41">
            <v>0</v>
          </cell>
          <cell r="F41">
            <v>0</v>
          </cell>
          <cell r="G41">
            <v>0</v>
          </cell>
          <cell r="H41">
            <v>3.2</v>
          </cell>
          <cell r="I41">
            <v>1.91</v>
          </cell>
        </row>
        <row r="42">
          <cell r="B42" t="str">
            <v>额敏县技工学校</v>
          </cell>
          <cell r="C42">
            <v>56</v>
          </cell>
          <cell r="D42">
            <v>8.96</v>
          </cell>
          <cell r="E42">
            <v>11.2</v>
          </cell>
          <cell r="F42">
            <v>11.2</v>
          </cell>
          <cell r="G42">
            <v>2.24</v>
          </cell>
          <cell r="H42">
            <v>0</v>
          </cell>
          <cell r="I42">
            <v>0</v>
          </cell>
        </row>
        <row r="43">
          <cell r="B43" t="str">
            <v>沙湾市技工学校</v>
          </cell>
          <cell r="C43">
            <v>61</v>
          </cell>
          <cell r="D43">
            <v>9.76</v>
          </cell>
          <cell r="E43">
            <v>20.8</v>
          </cell>
          <cell r="F43">
            <v>20.8</v>
          </cell>
          <cell r="G43">
            <v>11.04</v>
          </cell>
          <cell r="H43">
            <v>0</v>
          </cell>
          <cell r="I43">
            <v>0</v>
          </cell>
        </row>
        <row r="44">
          <cell r="B44" t="str">
            <v>阿勒泰地区</v>
          </cell>
          <cell r="C44">
            <v>304</v>
          </cell>
          <cell r="D44">
            <v>48.64</v>
          </cell>
          <cell r="E44">
            <v>50.88</v>
          </cell>
          <cell r="F44">
            <v>50.88</v>
          </cell>
          <cell r="G44">
            <v>7.84</v>
          </cell>
          <cell r="H44">
            <v>5.6</v>
          </cell>
          <cell r="I44">
            <v>3.34</v>
          </cell>
        </row>
        <row r="45">
          <cell r="B45" t="str">
            <v>阿勒泰地区高级技工学校</v>
          </cell>
          <cell r="C45">
            <v>158</v>
          </cell>
          <cell r="D45">
            <v>25.28</v>
          </cell>
          <cell r="E45">
            <v>33.12</v>
          </cell>
          <cell r="F45">
            <v>33.12</v>
          </cell>
          <cell r="G45">
            <v>7.84</v>
          </cell>
          <cell r="H45">
            <v>0</v>
          </cell>
          <cell r="I45">
            <v>0</v>
          </cell>
        </row>
        <row r="46">
          <cell r="B46" t="str">
            <v>福海县技工学校</v>
          </cell>
          <cell r="C46">
            <v>76</v>
          </cell>
          <cell r="D46">
            <v>12.16</v>
          </cell>
          <cell r="E46">
            <v>11.36</v>
          </cell>
          <cell r="F46">
            <v>11.36</v>
          </cell>
          <cell r="G46">
            <v>0</v>
          </cell>
          <cell r="H46">
            <v>0.800000000000001</v>
          </cell>
          <cell r="I46">
            <v>0.48</v>
          </cell>
        </row>
        <row r="47">
          <cell r="B47" t="str">
            <v>富蕴县技工学校</v>
          </cell>
          <cell r="C47">
            <v>70</v>
          </cell>
          <cell r="D47">
            <v>11.2</v>
          </cell>
          <cell r="E47">
            <v>6.4</v>
          </cell>
          <cell r="F47">
            <v>6.4</v>
          </cell>
          <cell r="G47">
            <v>0</v>
          </cell>
          <cell r="H47">
            <v>4.8</v>
          </cell>
          <cell r="I47">
            <v>2.86</v>
          </cell>
        </row>
        <row r="48">
          <cell r="B48" t="str">
            <v>昌吉州</v>
          </cell>
          <cell r="C48">
            <v>1256</v>
          </cell>
          <cell r="D48">
            <v>200.96</v>
          </cell>
          <cell r="E48">
            <v>158.4</v>
          </cell>
          <cell r="F48">
            <v>158.4</v>
          </cell>
          <cell r="G48">
            <v>6.4</v>
          </cell>
          <cell r="H48">
            <v>48.96</v>
          </cell>
          <cell r="I48">
            <v>29.17</v>
          </cell>
        </row>
        <row r="49">
          <cell r="B49" t="str">
            <v>昌吉技师培训学院</v>
          </cell>
          <cell r="C49">
            <v>528</v>
          </cell>
          <cell r="D49">
            <v>84.48</v>
          </cell>
          <cell r="E49">
            <v>48.48</v>
          </cell>
          <cell r="F49">
            <v>48.48</v>
          </cell>
          <cell r="G49">
            <v>0</v>
          </cell>
          <cell r="H49">
            <v>36</v>
          </cell>
          <cell r="I49">
            <v>21.45</v>
          </cell>
        </row>
        <row r="50">
          <cell r="B50" t="str">
            <v>阜康技师学院</v>
          </cell>
          <cell r="C50">
            <v>244</v>
          </cell>
          <cell r="D50">
            <v>39.04</v>
          </cell>
          <cell r="E50">
            <v>45.44</v>
          </cell>
          <cell r="F50">
            <v>45.44</v>
          </cell>
          <cell r="G50">
            <v>6.4</v>
          </cell>
          <cell r="H50">
            <v>0</v>
          </cell>
          <cell r="I50">
            <v>0</v>
          </cell>
        </row>
        <row r="51">
          <cell r="B51" t="str">
            <v>奇台高级技工学校</v>
          </cell>
          <cell r="C51">
            <v>163</v>
          </cell>
          <cell r="D51">
            <v>26.08</v>
          </cell>
          <cell r="E51">
            <v>24.16</v>
          </cell>
          <cell r="F51">
            <v>24.16</v>
          </cell>
          <cell r="G51">
            <v>0</v>
          </cell>
          <cell r="H51">
            <v>1.92</v>
          </cell>
          <cell r="I51">
            <v>1.14</v>
          </cell>
        </row>
        <row r="52">
          <cell r="B52" t="str">
            <v>呼图壁县技工学校</v>
          </cell>
          <cell r="C52">
            <v>11</v>
          </cell>
          <cell r="D52">
            <v>1.76</v>
          </cell>
          <cell r="E52">
            <v>0.8</v>
          </cell>
          <cell r="F52">
            <v>0.8</v>
          </cell>
          <cell r="G52">
            <v>0</v>
          </cell>
          <cell r="H52">
            <v>0.96</v>
          </cell>
          <cell r="I52">
            <v>0.57</v>
          </cell>
        </row>
        <row r="53">
          <cell r="B53" t="str">
            <v>吉木萨尔县技工学校</v>
          </cell>
          <cell r="C53">
            <v>143</v>
          </cell>
          <cell r="D53">
            <v>22.88</v>
          </cell>
          <cell r="E53">
            <v>16.64</v>
          </cell>
          <cell r="F53">
            <v>16.64</v>
          </cell>
          <cell r="G53">
            <v>0</v>
          </cell>
          <cell r="H53">
            <v>6.24</v>
          </cell>
          <cell r="I53">
            <v>3.72</v>
          </cell>
        </row>
        <row r="54">
          <cell r="B54" t="str">
            <v>玛纳斯县技工学校</v>
          </cell>
          <cell r="C54">
            <v>161</v>
          </cell>
          <cell r="D54">
            <v>25.76</v>
          </cell>
          <cell r="E54">
            <v>22.88</v>
          </cell>
          <cell r="F54">
            <v>22.88</v>
          </cell>
          <cell r="G54">
            <v>0</v>
          </cell>
          <cell r="H54">
            <v>2.88</v>
          </cell>
          <cell r="I54">
            <v>1.72</v>
          </cell>
        </row>
        <row r="55">
          <cell r="B55" t="str">
            <v>木垒县技工学校</v>
          </cell>
          <cell r="C55">
            <v>6</v>
          </cell>
          <cell r="D55">
            <v>0.96</v>
          </cell>
          <cell r="E55">
            <v>0</v>
          </cell>
          <cell r="F55">
            <v>0</v>
          </cell>
          <cell r="G55">
            <v>0</v>
          </cell>
          <cell r="H55">
            <v>0.96</v>
          </cell>
          <cell r="I55">
            <v>0.57</v>
          </cell>
        </row>
        <row r="56">
          <cell r="B56" t="str">
            <v>乌鲁木齐市</v>
          </cell>
          <cell r="C56">
            <v>4375</v>
          </cell>
          <cell r="D56">
            <v>700</v>
          </cell>
          <cell r="E56">
            <v>931.04</v>
          </cell>
          <cell r="F56">
            <v>931.04</v>
          </cell>
          <cell r="G56">
            <v>288.16</v>
          </cell>
          <cell r="H56">
            <v>57.12</v>
          </cell>
          <cell r="I56">
            <v>34.04</v>
          </cell>
        </row>
        <row r="57">
          <cell r="B57" t="str">
            <v>乌鲁木齐技师学院</v>
          </cell>
          <cell r="C57">
            <v>171</v>
          </cell>
          <cell r="D57">
            <v>27.36</v>
          </cell>
          <cell r="E57">
            <v>23.2</v>
          </cell>
          <cell r="F57">
            <v>23.2</v>
          </cell>
          <cell r="G57">
            <v>0</v>
          </cell>
          <cell r="H57">
            <v>4.16</v>
          </cell>
          <cell r="I57">
            <v>2.48</v>
          </cell>
        </row>
        <row r="58">
          <cell r="B58" t="str">
            <v>新疆金领技工学校</v>
          </cell>
          <cell r="C58">
            <v>798</v>
          </cell>
          <cell r="D58">
            <v>127.68</v>
          </cell>
          <cell r="E58">
            <v>193.6</v>
          </cell>
          <cell r="F58">
            <v>193.6</v>
          </cell>
          <cell r="G58">
            <v>65.92</v>
          </cell>
          <cell r="H58">
            <v>0</v>
          </cell>
          <cell r="I58">
            <v>0</v>
          </cell>
        </row>
        <row r="59">
          <cell r="B59" t="str">
            <v>新疆鑫金盾技工学校</v>
          </cell>
          <cell r="C59">
            <v>1091</v>
          </cell>
          <cell r="D59">
            <v>174.56</v>
          </cell>
          <cell r="E59">
            <v>373.28</v>
          </cell>
          <cell r="F59">
            <v>373.28</v>
          </cell>
          <cell r="G59">
            <v>198.72</v>
          </cell>
          <cell r="H59">
            <v>0</v>
          </cell>
          <cell r="I59">
            <v>0</v>
          </cell>
        </row>
        <row r="60">
          <cell r="B60" t="str">
            <v>新疆鑫鹏达技工学校</v>
          </cell>
          <cell r="C60">
            <v>1261</v>
          </cell>
          <cell r="D60">
            <v>201.76</v>
          </cell>
          <cell r="E60">
            <v>208.32</v>
          </cell>
          <cell r="F60">
            <v>208.32</v>
          </cell>
          <cell r="G60">
            <v>6.56</v>
          </cell>
          <cell r="H60">
            <v>0</v>
          </cell>
          <cell r="I60">
            <v>0</v>
          </cell>
        </row>
        <row r="61">
          <cell r="B61" t="str">
            <v>乌鲁木齐新东方技工学校</v>
          </cell>
          <cell r="C61">
            <v>339</v>
          </cell>
          <cell r="D61">
            <v>54.24</v>
          </cell>
          <cell r="E61">
            <v>71.2</v>
          </cell>
          <cell r="F61">
            <v>71.2</v>
          </cell>
          <cell r="G61">
            <v>16.96</v>
          </cell>
          <cell r="H61">
            <v>0</v>
          </cell>
          <cell r="I61">
            <v>0</v>
          </cell>
        </row>
        <row r="62">
          <cell r="B62" t="str">
            <v>乌鲁木齐市城市科技技工学校</v>
          </cell>
          <cell r="C62">
            <v>715</v>
          </cell>
          <cell r="D62">
            <v>114.4</v>
          </cell>
          <cell r="E62">
            <v>61.44</v>
          </cell>
          <cell r="F62">
            <v>61.44</v>
          </cell>
          <cell r="G62">
            <v>0</v>
          </cell>
          <cell r="H62">
            <v>52.96</v>
          </cell>
          <cell r="I62">
            <v>31.56</v>
          </cell>
        </row>
        <row r="63">
          <cell r="B63" t="str">
            <v>哈密市</v>
          </cell>
          <cell r="C63">
            <v>62</v>
          </cell>
          <cell r="D63">
            <v>9.92</v>
          </cell>
          <cell r="E63">
            <v>6.88</v>
          </cell>
          <cell r="F63">
            <v>6.88</v>
          </cell>
          <cell r="G63">
            <v>0</v>
          </cell>
          <cell r="H63">
            <v>3.04</v>
          </cell>
          <cell r="I63">
            <v>1.81</v>
          </cell>
        </row>
        <row r="64">
          <cell r="B64" t="str">
            <v>哈密市高级技工学校</v>
          </cell>
          <cell r="C64">
            <v>62</v>
          </cell>
          <cell r="D64">
            <v>9.92</v>
          </cell>
          <cell r="E64">
            <v>6.88</v>
          </cell>
          <cell r="F64">
            <v>6.88</v>
          </cell>
          <cell r="G64">
            <v>0</v>
          </cell>
          <cell r="H64">
            <v>3.04</v>
          </cell>
          <cell r="I64">
            <v>1.81</v>
          </cell>
        </row>
        <row r="65">
          <cell r="B65" t="str">
            <v>吐鲁番地区</v>
          </cell>
          <cell r="C65">
            <v>694</v>
          </cell>
          <cell r="D65">
            <v>111.04</v>
          </cell>
          <cell r="E65">
            <v>108.8</v>
          </cell>
          <cell r="F65">
            <v>108.8</v>
          </cell>
          <cell r="G65">
            <v>11.84</v>
          </cell>
          <cell r="H65">
            <v>14.08</v>
          </cell>
          <cell r="I65">
            <v>8.39</v>
          </cell>
        </row>
        <row r="66">
          <cell r="B66" t="str">
            <v>吐鲁番市技工学校</v>
          </cell>
          <cell r="C66">
            <v>305</v>
          </cell>
          <cell r="D66">
            <v>48.8</v>
          </cell>
          <cell r="E66">
            <v>60.64</v>
          </cell>
          <cell r="F66">
            <v>60.64</v>
          </cell>
          <cell r="G66">
            <v>11.84</v>
          </cell>
          <cell r="H66">
            <v>0</v>
          </cell>
          <cell r="I66">
            <v>0</v>
          </cell>
        </row>
        <row r="67">
          <cell r="B67" t="str">
            <v>鄯善县技工学校</v>
          </cell>
          <cell r="C67">
            <v>97</v>
          </cell>
          <cell r="D67">
            <v>15.52</v>
          </cell>
          <cell r="E67">
            <v>13.76</v>
          </cell>
          <cell r="F67">
            <v>13.76</v>
          </cell>
          <cell r="G67">
            <v>0</v>
          </cell>
          <cell r="H67">
            <v>1.76</v>
          </cell>
          <cell r="I67">
            <v>1.05</v>
          </cell>
        </row>
        <row r="68">
          <cell r="B68" t="str">
            <v>托克逊县技工学校</v>
          </cell>
          <cell r="C68">
            <v>292</v>
          </cell>
          <cell r="D68">
            <v>46.72</v>
          </cell>
          <cell r="E68">
            <v>34.4</v>
          </cell>
          <cell r="F68">
            <v>34.4</v>
          </cell>
          <cell r="G68">
            <v>0</v>
          </cell>
          <cell r="H68">
            <v>12.32</v>
          </cell>
          <cell r="I68">
            <v>7.34</v>
          </cell>
        </row>
        <row r="69">
          <cell r="B69" t="str">
            <v>巴州</v>
          </cell>
          <cell r="C69">
            <v>713</v>
          </cell>
          <cell r="D69">
            <v>114.08</v>
          </cell>
          <cell r="E69">
            <v>97.44</v>
          </cell>
          <cell r="F69">
            <v>97.44</v>
          </cell>
          <cell r="G69">
            <v>5.12</v>
          </cell>
          <cell r="H69">
            <v>21.76</v>
          </cell>
          <cell r="I69">
            <v>12.96</v>
          </cell>
        </row>
        <row r="70">
          <cell r="B70" t="str">
            <v>巴州红旗高级技工学校</v>
          </cell>
          <cell r="C70">
            <v>474</v>
          </cell>
          <cell r="D70">
            <v>75.84</v>
          </cell>
          <cell r="E70">
            <v>57.76</v>
          </cell>
          <cell r="F70">
            <v>57.76</v>
          </cell>
          <cell r="G70">
            <v>0</v>
          </cell>
          <cell r="H70">
            <v>18.08</v>
          </cell>
          <cell r="I70">
            <v>10.77</v>
          </cell>
        </row>
        <row r="71">
          <cell r="B71" t="str">
            <v>尉犁县技工学校</v>
          </cell>
          <cell r="C71">
            <v>44</v>
          </cell>
          <cell r="D71">
            <v>7.04</v>
          </cell>
          <cell r="E71">
            <v>7.84</v>
          </cell>
          <cell r="F71">
            <v>7.84</v>
          </cell>
          <cell r="G71">
            <v>0.8</v>
          </cell>
          <cell r="H71">
            <v>0</v>
          </cell>
          <cell r="I71">
            <v>0</v>
          </cell>
        </row>
        <row r="72">
          <cell r="B72" t="str">
            <v>轮台县技工学校</v>
          </cell>
          <cell r="C72">
            <v>0</v>
          </cell>
          <cell r="D72">
            <v>0</v>
          </cell>
          <cell r="E72">
            <v>1.28</v>
          </cell>
          <cell r="F72">
            <v>1.28</v>
          </cell>
          <cell r="G72">
            <v>1.28</v>
          </cell>
          <cell r="H72">
            <v>0</v>
          </cell>
          <cell r="I72">
            <v>0</v>
          </cell>
        </row>
        <row r="73">
          <cell r="B73" t="str">
            <v>和静县技工学校</v>
          </cell>
          <cell r="C73">
            <v>0</v>
          </cell>
          <cell r="D73">
            <v>0</v>
          </cell>
          <cell r="E73">
            <v>1.28</v>
          </cell>
          <cell r="F73">
            <v>1.28</v>
          </cell>
          <cell r="G73">
            <v>1.28</v>
          </cell>
          <cell r="H73">
            <v>0</v>
          </cell>
          <cell r="I73">
            <v>0</v>
          </cell>
        </row>
        <row r="74">
          <cell r="B74" t="str">
            <v>焉耆县技工学校</v>
          </cell>
          <cell r="C74">
            <v>26</v>
          </cell>
          <cell r="D74">
            <v>4.16</v>
          </cell>
          <cell r="E74">
            <v>5.92</v>
          </cell>
          <cell r="F74">
            <v>5.92</v>
          </cell>
          <cell r="G74">
            <v>1.76</v>
          </cell>
          <cell r="H74">
            <v>0</v>
          </cell>
          <cell r="I74">
            <v>0</v>
          </cell>
        </row>
        <row r="75">
          <cell r="B75" t="str">
            <v>若羌县技工学校</v>
          </cell>
          <cell r="C75">
            <v>169</v>
          </cell>
          <cell r="D75">
            <v>27.04</v>
          </cell>
          <cell r="E75">
            <v>23.36</v>
          </cell>
          <cell r="F75">
            <v>23.36</v>
          </cell>
          <cell r="G75">
            <v>0</v>
          </cell>
          <cell r="H75">
            <v>3.68</v>
          </cell>
          <cell r="I75">
            <v>2.19</v>
          </cell>
        </row>
        <row r="76">
          <cell r="B76" t="str">
            <v>阿克苏地区</v>
          </cell>
          <cell r="C76">
            <v>7903</v>
          </cell>
          <cell r="D76">
            <v>1264.48</v>
          </cell>
          <cell r="E76">
            <v>1423.84</v>
          </cell>
          <cell r="F76">
            <v>1423.84</v>
          </cell>
          <cell r="G76">
            <v>273.12</v>
          </cell>
          <cell r="H76">
            <v>113.76</v>
          </cell>
          <cell r="I76">
            <v>67.79</v>
          </cell>
        </row>
        <row r="77">
          <cell r="B77" t="str">
            <v>阿克苏技师学院</v>
          </cell>
          <cell r="C77">
            <v>2443</v>
          </cell>
          <cell r="D77">
            <v>390.88</v>
          </cell>
          <cell r="E77">
            <v>475.2</v>
          </cell>
          <cell r="F77">
            <v>475.2</v>
          </cell>
          <cell r="G77">
            <v>84.32</v>
          </cell>
          <cell r="H77">
            <v>0</v>
          </cell>
          <cell r="I77">
            <v>0</v>
          </cell>
        </row>
        <row r="78">
          <cell r="B78" t="str">
            <v>阿克苏工业技师学院</v>
          </cell>
          <cell r="C78">
            <v>1528</v>
          </cell>
          <cell r="D78">
            <v>244.48</v>
          </cell>
          <cell r="E78">
            <v>318.24</v>
          </cell>
          <cell r="F78">
            <v>318.24</v>
          </cell>
          <cell r="G78">
            <v>73.76</v>
          </cell>
          <cell r="H78">
            <v>0</v>
          </cell>
          <cell r="I78">
            <v>0</v>
          </cell>
        </row>
        <row r="79">
          <cell r="B79" t="str">
            <v>阿瓦提县技工学校</v>
          </cell>
          <cell r="C79">
            <v>719</v>
          </cell>
          <cell r="D79">
            <v>115.04</v>
          </cell>
          <cell r="E79">
            <v>148.8</v>
          </cell>
          <cell r="F79">
            <v>148.8</v>
          </cell>
          <cell r="G79">
            <v>33.76</v>
          </cell>
          <cell r="H79">
            <v>0</v>
          </cell>
          <cell r="I79">
            <v>0</v>
          </cell>
        </row>
        <row r="80">
          <cell r="B80" t="str">
            <v>沙雅县技工学校</v>
          </cell>
          <cell r="C80">
            <v>596</v>
          </cell>
          <cell r="D80">
            <v>95.36</v>
          </cell>
          <cell r="E80">
            <v>161.92</v>
          </cell>
          <cell r="F80">
            <v>161.92</v>
          </cell>
          <cell r="G80">
            <v>66.56</v>
          </cell>
          <cell r="H80">
            <v>0</v>
          </cell>
          <cell r="I80">
            <v>0</v>
          </cell>
        </row>
        <row r="81">
          <cell r="B81" t="str">
            <v>乌什县技工学校</v>
          </cell>
          <cell r="C81">
            <v>487</v>
          </cell>
          <cell r="D81">
            <v>77.92</v>
          </cell>
          <cell r="E81">
            <v>76.48</v>
          </cell>
          <cell r="F81">
            <v>76.48</v>
          </cell>
          <cell r="G81">
            <v>0</v>
          </cell>
          <cell r="H81">
            <v>1.44000000000001</v>
          </cell>
          <cell r="I81">
            <v>0.86</v>
          </cell>
        </row>
        <row r="82">
          <cell r="B82" t="str">
            <v>新和县技工学校</v>
          </cell>
          <cell r="C82">
            <v>588</v>
          </cell>
          <cell r="D82">
            <v>94.08</v>
          </cell>
          <cell r="E82">
            <v>107.2</v>
          </cell>
          <cell r="F82">
            <v>107.2</v>
          </cell>
          <cell r="G82">
            <v>13.12</v>
          </cell>
          <cell r="H82">
            <v>0</v>
          </cell>
          <cell r="I82">
            <v>0</v>
          </cell>
        </row>
        <row r="83">
          <cell r="B83" t="str">
            <v>拜城县技工学校</v>
          </cell>
          <cell r="C83">
            <v>495</v>
          </cell>
          <cell r="D83">
            <v>79.2</v>
          </cell>
          <cell r="E83">
            <v>80.8</v>
          </cell>
          <cell r="F83">
            <v>80.8</v>
          </cell>
          <cell r="G83">
            <v>1.6</v>
          </cell>
          <cell r="H83">
            <v>0</v>
          </cell>
          <cell r="I83">
            <v>0</v>
          </cell>
        </row>
        <row r="84">
          <cell r="B84" t="str">
            <v>阿克苏地区城市理工技工学校</v>
          </cell>
          <cell r="C84">
            <v>555</v>
          </cell>
          <cell r="D84">
            <v>88.8</v>
          </cell>
          <cell r="E84">
            <v>0</v>
          </cell>
          <cell r="F84">
            <v>0</v>
          </cell>
          <cell r="G84">
            <v>0</v>
          </cell>
          <cell r="H84">
            <v>88.8</v>
          </cell>
          <cell r="I84">
            <v>52.91</v>
          </cell>
        </row>
        <row r="85">
          <cell r="B85" t="str">
            <v>温宿县技工学校</v>
          </cell>
          <cell r="C85">
            <v>492</v>
          </cell>
          <cell r="D85">
            <v>78.72</v>
          </cell>
          <cell r="E85">
            <v>55.2</v>
          </cell>
          <cell r="F85">
            <v>55.2</v>
          </cell>
          <cell r="G85">
            <v>0</v>
          </cell>
          <cell r="H85">
            <v>23.52</v>
          </cell>
          <cell r="I85">
            <v>14.02</v>
          </cell>
        </row>
        <row r="86">
          <cell r="B86" t="str">
            <v>克州</v>
          </cell>
          <cell r="C86">
            <v>1698</v>
          </cell>
          <cell r="D86">
            <v>271.68</v>
          </cell>
          <cell r="E86">
            <v>303.04</v>
          </cell>
          <cell r="F86">
            <v>303.04</v>
          </cell>
          <cell r="G86">
            <v>34.56</v>
          </cell>
          <cell r="H86">
            <v>3.19999999999999</v>
          </cell>
          <cell r="I86">
            <v>1.91</v>
          </cell>
        </row>
        <row r="87">
          <cell r="B87" t="str">
            <v>克州技工学校</v>
          </cell>
          <cell r="C87">
            <v>1319</v>
          </cell>
          <cell r="D87">
            <v>211.04</v>
          </cell>
          <cell r="E87">
            <v>207.84</v>
          </cell>
          <cell r="F87">
            <v>207.84</v>
          </cell>
          <cell r="G87">
            <v>0</v>
          </cell>
          <cell r="H87">
            <v>3.19999999999999</v>
          </cell>
          <cell r="I87">
            <v>1.91</v>
          </cell>
        </row>
        <row r="88">
          <cell r="B88" t="str">
            <v>阿克陶县技工学校</v>
          </cell>
          <cell r="C88">
            <v>379</v>
          </cell>
          <cell r="D88">
            <v>60.64</v>
          </cell>
          <cell r="E88">
            <v>95.2</v>
          </cell>
          <cell r="F88">
            <v>95.2</v>
          </cell>
          <cell r="G88">
            <v>34.56</v>
          </cell>
          <cell r="H88">
            <v>0</v>
          </cell>
          <cell r="I88">
            <v>0</v>
          </cell>
        </row>
        <row r="89">
          <cell r="B89" t="str">
            <v>喀什地区</v>
          </cell>
          <cell r="C89">
            <v>19202</v>
          </cell>
          <cell r="D89">
            <v>3072.32</v>
          </cell>
          <cell r="E89">
            <v>3018.88</v>
          </cell>
          <cell r="F89">
            <v>3018.88</v>
          </cell>
          <cell r="G89">
            <v>170.88</v>
          </cell>
          <cell r="H89">
            <v>224.32</v>
          </cell>
          <cell r="I89">
            <v>133.67</v>
          </cell>
        </row>
        <row r="90">
          <cell r="B90" t="str">
            <v>喀什技师学院</v>
          </cell>
          <cell r="C90">
            <v>5686</v>
          </cell>
          <cell r="D90">
            <v>909.76</v>
          </cell>
          <cell r="E90">
            <v>941.92</v>
          </cell>
          <cell r="F90">
            <v>941.92</v>
          </cell>
          <cell r="G90">
            <v>32.16</v>
          </cell>
          <cell r="H90">
            <v>0</v>
          </cell>
          <cell r="I90">
            <v>0</v>
          </cell>
        </row>
        <row r="91">
          <cell r="B91" t="str">
            <v>莎车县高级技工学校</v>
          </cell>
          <cell r="C91">
            <v>2709</v>
          </cell>
          <cell r="D91">
            <v>433.44</v>
          </cell>
          <cell r="E91">
            <v>453.44</v>
          </cell>
          <cell r="F91">
            <v>453.44</v>
          </cell>
          <cell r="G91">
            <v>20</v>
          </cell>
          <cell r="H91">
            <v>0</v>
          </cell>
          <cell r="I91">
            <v>0</v>
          </cell>
        </row>
        <row r="92">
          <cell r="B92" t="str">
            <v>麦盖提县技工学校</v>
          </cell>
          <cell r="C92">
            <v>975</v>
          </cell>
          <cell r="D92">
            <v>156</v>
          </cell>
          <cell r="E92">
            <v>202.4</v>
          </cell>
          <cell r="F92">
            <v>202.4</v>
          </cell>
          <cell r="G92">
            <v>46.4</v>
          </cell>
          <cell r="H92">
            <v>0</v>
          </cell>
          <cell r="I92">
            <v>0</v>
          </cell>
        </row>
        <row r="93">
          <cell r="B93" t="str">
            <v>岳普湖县技工学校</v>
          </cell>
          <cell r="C93">
            <v>547</v>
          </cell>
          <cell r="D93">
            <v>87.52</v>
          </cell>
          <cell r="E93">
            <v>89.28</v>
          </cell>
          <cell r="F93">
            <v>89.28</v>
          </cell>
          <cell r="G93">
            <v>1.76</v>
          </cell>
          <cell r="H93">
            <v>0</v>
          </cell>
          <cell r="I93">
            <v>0</v>
          </cell>
        </row>
        <row r="94">
          <cell r="B94" t="str">
            <v>疏勒县技工学校</v>
          </cell>
          <cell r="C94">
            <v>473</v>
          </cell>
          <cell r="D94">
            <v>75.68</v>
          </cell>
          <cell r="E94">
            <v>75.52</v>
          </cell>
          <cell r="F94">
            <v>75.52</v>
          </cell>
          <cell r="G94">
            <v>0</v>
          </cell>
          <cell r="H94">
            <v>0.159999999999997</v>
          </cell>
          <cell r="I94">
            <v>0.09</v>
          </cell>
        </row>
        <row r="95">
          <cell r="B95" t="str">
            <v>伽师县技工学校</v>
          </cell>
          <cell r="C95">
            <v>2801</v>
          </cell>
          <cell r="D95">
            <v>448.16</v>
          </cell>
          <cell r="E95">
            <v>404.48</v>
          </cell>
          <cell r="F95">
            <v>404.48</v>
          </cell>
          <cell r="G95">
            <v>0</v>
          </cell>
          <cell r="H95">
            <v>43.6800000000001</v>
          </cell>
          <cell r="I95">
            <v>26.03</v>
          </cell>
        </row>
        <row r="96">
          <cell r="B96" t="str">
            <v>巴楚县技工学校</v>
          </cell>
          <cell r="C96">
            <v>827</v>
          </cell>
          <cell r="D96">
            <v>132.32</v>
          </cell>
          <cell r="E96">
            <v>191.84</v>
          </cell>
          <cell r="F96">
            <v>191.84</v>
          </cell>
          <cell r="G96">
            <v>59.52</v>
          </cell>
          <cell r="H96">
            <v>0</v>
          </cell>
          <cell r="I96">
            <v>0</v>
          </cell>
        </row>
        <row r="97">
          <cell r="B97" t="str">
            <v>疏附县技工学校</v>
          </cell>
          <cell r="C97">
            <v>1303</v>
          </cell>
          <cell r="D97">
            <v>208.48</v>
          </cell>
          <cell r="E97">
            <v>154.4</v>
          </cell>
          <cell r="F97">
            <v>154.4</v>
          </cell>
          <cell r="G97">
            <v>0</v>
          </cell>
          <cell r="H97">
            <v>54.08</v>
          </cell>
          <cell r="I97">
            <v>32.23</v>
          </cell>
        </row>
        <row r="98">
          <cell r="B98" t="str">
            <v>泽普县技工学校</v>
          </cell>
          <cell r="C98">
            <v>688</v>
          </cell>
          <cell r="D98">
            <v>110.08</v>
          </cell>
          <cell r="E98">
            <v>70.72</v>
          </cell>
          <cell r="F98">
            <v>70.72</v>
          </cell>
          <cell r="G98">
            <v>0</v>
          </cell>
          <cell r="H98">
            <v>39.36</v>
          </cell>
          <cell r="I98">
            <v>23.45</v>
          </cell>
        </row>
        <row r="99">
          <cell r="B99" t="str">
            <v>英吉沙县技工学校</v>
          </cell>
          <cell r="C99">
            <v>2072</v>
          </cell>
          <cell r="D99">
            <v>331.52</v>
          </cell>
          <cell r="E99">
            <v>342.56</v>
          </cell>
          <cell r="F99">
            <v>342.56</v>
          </cell>
          <cell r="G99">
            <v>11.04</v>
          </cell>
          <cell r="H99">
            <v>0</v>
          </cell>
          <cell r="I99">
            <v>0</v>
          </cell>
        </row>
        <row r="100">
          <cell r="B100" t="str">
            <v>叶城县技工学校</v>
          </cell>
          <cell r="C100">
            <v>717</v>
          </cell>
          <cell r="D100">
            <v>114.72</v>
          </cell>
          <cell r="E100">
            <v>77.92</v>
          </cell>
          <cell r="F100">
            <v>77.92</v>
          </cell>
          <cell r="G100">
            <v>0</v>
          </cell>
          <cell r="H100">
            <v>36.8</v>
          </cell>
          <cell r="I100">
            <v>21.93</v>
          </cell>
        </row>
        <row r="101">
          <cell r="B101" t="str">
            <v>塔什库尔干县技工学校</v>
          </cell>
          <cell r="C101">
            <v>105</v>
          </cell>
          <cell r="D101">
            <v>16.8</v>
          </cell>
          <cell r="E101">
            <v>14.4</v>
          </cell>
          <cell r="F101">
            <v>14.4</v>
          </cell>
          <cell r="G101">
            <v>0</v>
          </cell>
          <cell r="H101">
            <v>2.4</v>
          </cell>
          <cell r="I101">
            <v>1.43</v>
          </cell>
        </row>
        <row r="102">
          <cell r="B102" t="str">
            <v>喀什市技工学校</v>
          </cell>
          <cell r="C102">
            <v>299</v>
          </cell>
          <cell r="D102">
            <v>47.84</v>
          </cell>
          <cell r="E102">
            <v>0</v>
          </cell>
          <cell r="F102">
            <v>0</v>
          </cell>
          <cell r="G102">
            <v>0</v>
          </cell>
          <cell r="H102">
            <v>47.84</v>
          </cell>
          <cell r="I102">
            <v>28.51</v>
          </cell>
        </row>
        <row r="103">
          <cell r="B103" t="str">
            <v>和田地区</v>
          </cell>
          <cell r="C103">
            <v>12358</v>
          </cell>
          <cell r="D103">
            <v>1977.28</v>
          </cell>
          <cell r="E103">
            <v>1838.24</v>
          </cell>
          <cell r="F103">
            <v>1838.24</v>
          </cell>
          <cell r="G103">
            <v>104</v>
          </cell>
          <cell r="H103">
            <v>243.04</v>
          </cell>
          <cell r="I103">
            <v>144.82</v>
          </cell>
        </row>
        <row r="104">
          <cell r="B104" t="str">
            <v>和田技师学院</v>
          </cell>
          <cell r="C104">
            <v>2624</v>
          </cell>
          <cell r="D104">
            <v>419.84</v>
          </cell>
          <cell r="E104">
            <v>486.4</v>
          </cell>
          <cell r="F104">
            <v>486.4</v>
          </cell>
          <cell r="G104">
            <v>66.56</v>
          </cell>
          <cell r="H104">
            <v>0</v>
          </cell>
          <cell r="I104">
            <v>0</v>
          </cell>
        </row>
        <row r="105">
          <cell r="B105" t="str">
            <v>洛浦县高级技工学校</v>
          </cell>
          <cell r="C105">
            <v>1180</v>
          </cell>
          <cell r="D105">
            <v>188.8</v>
          </cell>
          <cell r="E105">
            <v>102.08</v>
          </cell>
          <cell r="F105">
            <v>102.08</v>
          </cell>
          <cell r="G105">
            <v>0</v>
          </cell>
          <cell r="H105">
            <v>86.72</v>
          </cell>
          <cell r="I105">
            <v>51.67</v>
          </cell>
        </row>
        <row r="106">
          <cell r="B106" t="str">
            <v>和田市高级技工学校</v>
          </cell>
          <cell r="C106">
            <v>2549</v>
          </cell>
          <cell r="D106">
            <v>407.84</v>
          </cell>
          <cell r="E106">
            <v>339.36</v>
          </cell>
          <cell r="F106">
            <v>339.36</v>
          </cell>
          <cell r="G106">
            <v>0</v>
          </cell>
          <cell r="H106">
            <v>68.48</v>
          </cell>
          <cell r="I106">
            <v>40.81</v>
          </cell>
        </row>
        <row r="107">
          <cell r="B107" t="str">
            <v>和田县技工学校</v>
          </cell>
          <cell r="C107">
            <v>979</v>
          </cell>
          <cell r="D107">
            <v>156.64</v>
          </cell>
          <cell r="E107">
            <v>123.2</v>
          </cell>
          <cell r="F107">
            <v>123.2</v>
          </cell>
          <cell r="G107">
            <v>0</v>
          </cell>
          <cell r="H107">
            <v>33.44</v>
          </cell>
          <cell r="I107">
            <v>19.93</v>
          </cell>
        </row>
        <row r="108">
          <cell r="B108" t="str">
            <v>皮山县技工学校</v>
          </cell>
          <cell r="C108">
            <v>1723</v>
          </cell>
          <cell r="D108">
            <v>275.68</v>
          </cell>
          <cell r="E108">
            <v>224.64</v>
          </cell>
          <cell r="F108">
            <v>224.64</v>
          </cell>
          <cell r="G108">
            <v>0</v>
          </cell>
          <cell r="H108">
            <v>51.04</v>
          </cell>
          <cell r="I108">
            <v>30.41</v>
          </cell>
        </row>
        <row r="109">
          <cell r="B109" t="str">
            <v>墨玉县技工学校</v>
          </cell>
          <cell r="C109">
            <v>1897</v>
          </cell>
          <cell r="D109">
            <v>303.52</v>
          </cell>
          <cell r="E109">
            <v>313.44</v>
          </cell>
          <cell r="F109">
            <v>313.44</v>
          </cell>
          <cell r="G109">
            <v>9.92</v>
          </cell>
          <cell r="H109">
            <v>0</v>
          </cell>
          <cell r="I109">
            <v>0</v>
          </cell>
        </row>
        <row r="110">
          <cell r="B110" t="str">
            <v>策勒县技工学校</v>
          </cell>
          <cell r="C110">
            <v>167</v>
          </cell>
          <cell r="D110">
            <v>26.72</v>
          </cell>
          <cell r="E110">
            <v>53.6</v>
          </cell>
          <cell r="F110">
            <v>53.6</v>
          </cell>
          <cell r="G110">
            <v>26.88</v>
          </cell>
          <cell r="H110">
            <v>0</v>
          </cell>
          <cell r="I110">
            <v>0</v>
          </cell>
        </row>
        <row r="111">
          <cell r="B111" t="str">
            <v>于田县技工学校</v>
          </cell>
          <cell r="C111">
            <v>1190</v>
          </cell>
          <cell r="D111">
            <v>190.4</v>
          </cell>
          <cell r="E111">
            <v>191.04</v>
          </cell>
          <cell r="F111">
            <v>191.04</v>
          </cell>
          <cell r="G111">
            <v>0.64</v>
          </cell>
          <cell r="H111">
            <v>0</v>
          </cell>
          <cell r="I111">
            <v>0</v>
          </cell>
        </row>
        <row r="112">
          <cell r="B112" t="str">
            <v>民丰县技工学校</v>
          </cell>
          <cell r="C112">
            <v>49</v>
          </cell>
          <cell r="D112">
            <v>7.84</v>
          </cell>
          <cell r="E112">
            <v>4.48</v>
          </cell>
          <cell r="F112">
            <v>4.48</v>
          </cell>
          <cell r="G112">
            <v>0</v>
          </cell>
          <cell r="H112">
            <v>3.36</v>
          </cell>
          <cell r="I112">
            <v>2</v>
          </cell>
        </row>
        <row r="113">
          <cell r="B113" t="str">
            <v>博州</v>
          </cell>
          <cell r="C113">
            <v>226</v>
          </cell>
          <cell r="D113">
            <v>36.16</v>
          </cell>
          <cell r="E113">
            <v>54.4</v>
          </cell>
          <cell r="F113">
            <v>54.4</v>
          </cell>
          <cell r="G113">
            <v>18.24</v>
          </cell>
          <cell r="H113">
            <v>0</v>
          </cell>
          <cell r="I113">
            <v>0</v>
          </cell>
        </row>
        <row r="114">
          <cell r="B114" t="str">
            <v>博州技工学校</v>
          </cell>
          <cell r="C114">
            <v>226</v>
          </cell>
          <cell r="D114">
            <v>36.16</v>
          </cell>
          <cell r="E114">
            <v>54.4</v>
          </cell>
          <cell r="F114">
            <v>54.4</v>
          </cell>
          <cell r="G114">
            <v>18.24</v>
          </cell>
          <cell r="H114">
            <v>0</v>
          </cell>
          <cell r="I114">
            <v>0</v>
          </cell>
        </row>
      </sheetData>
      <sheetData sheetId="2">
        <row r="8">
          <cell r="B8" t="str">
            <v>新疆化工技师培训学院</v>
          </cell>
          <cell r="C8">
            <v>168</v>
          </cell>
          <cell r="D8">
            <v>120</v>
          </cell>
          <cell r="E8">
            <v>83</v>
          </cell>
          <cell r="F8">
            <v>37</v>
          </cell>
          <cell r="G8">
            <v>48</v>
          </cell>
          <cell r="H8">
            <v>0</v>
          </cell>
          <cell r="I8">
            <v>0</v>
          </cell>
        </row>
        <row r="9">
          <cell r="B9" t="str">
            <v>新疆机电技师培训学院</v>
          </cell>
          <cell r="C9">
            <v>1088</v>
          </cell>
          <cell r="D9">
            <v>943</v>
          </cell>
          <cell r="E9">
            <v>0</v>
          </cell>
          <cell r="F9">
            <v>943</v>
          </cell>
          <cell r="G9">
            <v>145</v>
          </cell>
          <cell r="H9">
            <v>2</v>
          </cell>
          <cell r="I9">
            <v>1.2</v>
          </cell>
        </row>
        <row r="10">
          <cell r="B10" t="str">
            <v>新疆交通技师培训学院</v>
          </cell>
          <cell r="C10">
            <v>363</v>
          </cell>
          <cell r="D10">
            <v>223</v>
          </cell>
          <cell r="E10">
            <v>134</v>
          </cell>
          <cell r="F10">
            <v>89</v>
          </cell>
          <cell r="G10">
            <v>140</v>
          </cell>
          <cell r="H10">
            <v>1</v>
          </cell>
          <cell r="I10">
            <v>0.6</v>
          </cell>
        </row>
        <row r="11">
          <cell r="B11" t="str">
            <v>新疆农业技师培训学院</v>
          </cell>
          <cell r="C11">
            <v>225</v>
          </cell>
          <cell r="D11">
            <v>143</v>
          </cell>
          <cell r="E11">
            <v>68</v>
          </cell>
          <cell r="F11">
            <v>75</v>
          </cell>
          <cell r="G11">
            <v>82</v>
          </cell>
          <cell r="H11">
            <v>0</v>
          </cell>
          <cell r="I11">
            <v>0</v>
          </cell>
        </row>
        <row r="12">
          <cell r="B12" t="str">
            <v>新疆建设技师培训学院</v>
          </cell>
          <cell r="C12">
            <v>493</v>
          </cell>
          <cell r="D12">
            <v>210</v>
          </cell>
          <cell r="E12">
            <v>116</v>
          </cell>
          <cell r="F12">
            <v>94</v>
          </cell>
          <cell r="G12">
            <v>283</v>
          </cell>
          <cell r="H12">
            <v>0</v>
          </cell>
          <cell r="I12">
            <v>0</v>
          </cell>
        </row>
        <row r="13">
          <cell r="B13" t="str">
            <v>新疆铁路技师培训学院</v>
          </cell>
          <cell r="C13">
            <v>521</v>
          </cell>
          <cell r="D13">
            <v>406</v>
          </cell>
          <cell r="E13">
            <v>239</v>
          </cell>
          <cell r="F13">
            <v>167</v>
          </cell>
          <cell r="G13">
            <v>115</v>
          </cell>
          <cell r="H13">
            <v>1</v>
          </cell>
          <cell r="I13">
            <v>0.6</v>
          </cell>
        </row>
        <row r="14">
          <cell r="B14" t="str">
            <v>新疆经济贸易技师学院</v>
          </cell>
          <cell r="C14">
            <v>2404</v>
          </cell>
          <cell r="D14">
            <v>1727</v>
          </cell>
          <cell r="E14">
            <v>989</v>
          </cell>
          <cell r="F14">
            <v>738</v>
          </cell>
          <cell r="G14">
            <v>677</v>
          </cell>
          <cell r="H14">
            <v>3</v>
          </cell>
          <cell r="I14">
            <v>1.8</v>
          </cell>
        </row>
        <row r="15">
          <cell r="B15" t="str">
            <v>新疆煤炭技师学院</v>
          </cell>
          <cell r="C15">
            <v>2337</v>
          </cell>
          <cell r="D15">
            <v>1986</v>
          </cell>
          <cell r="E15">
            <v>1438</v>
          </cell>
          <cell r="F15">
            <v>548</v>
          </cell>
          <cell r="G15">
            <v>351</v>
          </cell>
          <cell r="H15">
            <v>4</v>
          </cell>
          <cell r="I15">
            <v>2.4</v>
          </cell>
        </row>
        <row r="16">
          <cell r="B16" t="str">
            <v>新疆供销技师学院</v>
          </cell>
          <cell r="C16">
            <v>1113</v>
          </cell>
          <cell r="D16">
            <v>856</v>
          </cell>
          <cell r="E16">
            <v>402</v>
          </cell>
          <cell r="F16">
            <v>454</v>
          </cell>
          <cell r="G16">
            <v>257</v>
          </cell>
          <cell r="H16">
            <v>2</v>
          </cell>
          <cell r="I16">
            <v>1.2</v>
          </cell>
        </row>
        <row r="17">
          <cell r="B17" t="str">
            <v>新疆钢铁高级技工学校</v>
          </cell>
          <cell r="C17">
            <v>48</v>
          </cell>
          <cell r="D17">
            <v>0</v>
          </cell>
          <cell r="E17">
            <v>0</v>
          </cell>
          <cell r="F17">
            <v>0</v>
          </cell>
          <cell r="G17">
            <v>48</v>
          </cell>
          <cell r="H17">
            <v>0</v>
          </cell>
          <cell r="I17">
            <v>0</v>
          </cell>
        </row>
        <row r="18">
          <cell r="B18" t="str">
            <v>新疆安装高级技工学校</v>
          </cell>
          <cell r="C18">
            <v>284</v>
          </cell>
          <cell r="D18">
            <v>143</v>
          </cell>
          <cell r="E18">
            <v>84</v>
          </cell>
          <cell r="F18">
            <v>59</v>
          </cell>
          <cell r="G18">
            <v>141</v>
          </cell>
          <cell r="H18">
            <v>0</v>
          </cell>
          <cell r="I18">
            <v>0</v>
          </cell>
        </row>
        <row r="19">
          <cell r="B19" t="str">
            <v>新疆商贸经济高级技工学校</v>
          </cell>
          <cell r="C19">
            <v>980</v>
          </cell>
          <cell r="D19">
            <v>134</v>
          </cell>
          <cell r="E19">
            <v>27</v>
          </cell>
          <cell r="F19">
            <v>107</v>
          </cell>
          <cell r="G19">
            <v>846</v>
          </cell>
          <cell r="H19">
            <v>0</v>
          </cell>
          <cell r="I19">
            <v>0</v>
          </cell>
        </row>
        <row r="20">
          <cell r="B20" t="str">
            <v>新疆中泰高级技工学校</v>
          </cell>
          <cell r="C20">
            <v>1673</v>
          </cell>
          <cell r="D20">
            <v>1604</v>
          </cell>
          <cell r="E20">
            <v>746</v>
          </cell>
          <cell r="F20">
            <v>858</v>
          </cell>
          <cell r="G20">
            <v>69</v>
          </cell>
          <cell r="H20">
            <v>3</v>
          </cell>
          <cell r="I20">
            <v>1.8</v>
          </cell>
        </row>
        <row r="21">
          <cell r="B21" t="str">
            <v>新疆水利水电高级技工学校</v>
          </cell>
          <cell r="C21">
            <v>946</v>
          </cell>
          <cell r="D21">
            <v>384</v>
          </cell>
          <cell r="E21">
            <v>32</v>
          </cell>
          <cell r="F21">
            <v>352</v>
          </cell>
          <cell r="G21">
            <v>562</v>
          </cell>
          <cell r="H21">
            <v>1</v>
          </cell>
          <cell r="I21">
            <v>0.6</v>
          </cell>
        </row>
        <row r="22">
          <cell r="B22" t="str">
            <v>新疆商业技工学校</v>
          </cell>
          <cell r="C22">
            <v>23</v>
          </cell>
          <cell r="D22">
            <v>12</v>
          </cell>
          <cell r="E22">
            <v>0</v>
          </cell>
          <cell r="F22">
            <v>12</v>
          </cell>
          <cell r="G22">
            <v>11</v>
          </cell>
          <cell r="H22">
            <v>0</v>
          </cell>
          <cell r="I22">
            <v>0</v>
          </cell>
        </row>
        <row r="23">
          <cell r="B23" t="str">
            <v>新大附属旅游服务技工学校</v>
          </cell>
          <cell r="C23">
            <v>217</v>
          </cell>
          <cell r="D23">
            <v>162</v>
          </cell>
          <cell r="E23">
            <v>83</v>
          </cell>
          <cell r="F23">
            <v>79</v>
          </cell>
          <cell r="G23">
            <v>55</v>
          </cell>
          <cell r="H23">
            <v>0</v>
          </cell>
          <cell r="I23">
            <v>0</v>
          </cell>
        </row>
        <row r="24">
          <cell r="B24" t="str">
            <v>新疆林业技工学校</v>
          </cell>
          <cell r="C24">
            <v>626</v>
          </cell>
          <cell r="D24">
            <v>442</v>
          </cell>
          <cell r="E24">
            <v>219</v>
          </cell>
          <cell r="F24">
            <v>223</v>
          </cell>
          <cell r="G24">
            <v>184</v>
          </cell>
          <cell r="H24">
            <v>1</v>
          </cell>
          <cell r="I24">
            <v>0.6</v>
          </cell>
        </row>
        <row r="25">
          <cell r="C25">
            <v>93701</v>
          </cell>
          <cell r="D25">
            <v>62804</v>
          </cell>
          <cell r="E25">
            <v>30759</v>
          </cell>
          <cell r="F25">
            <v>32045</v>
          </cell>
          <cell r="G25">
            <v>30897</v>
          </cell>
          <cell r="H25">
            <v>119</v>
          </cell>
          <cell r="I25">
            <v>71.4</v>
          </cell>
        </row>
        <row r="26">
          <cell r="C26">
            <v>11461</v>
          </cell>
          <cell r="D26">
            <v>7524</v>
          </cell>
          <cell r="E26">
            <v>2287</v>
          </cell>
          <cell r="F26">
            <v>5237</v>
          </cell>
          <cell r="G26">
            <v>3937</v>
          </cell>
          <cell r="H26">
            <v>14</v>
          </cell>
          <cell r="I26">
            <v>8.4</v>
          </cell>
        </row>
        <row r="27">
          <cell r="B27" t="str">
            <v>乌鲁木齐技师学院</v>
          </cell>
          <cell r="C27">
            <v>1779</v>
          </cell>
          <cell r="D27">
            <v>1076</v>
          </cell>
          <cell r="E27">
            <v>574</v>
          </cell>
          <cell r="F27">
            <v>502</v>
          </cell>
          <cell r="G27">
            <v>703</v>
          </cell>
          <cell r="H27">
            <v>2</v>
          </cell>
          <cell r="I27">
            <v>1.2</v>
          </cell>
        </row>
        <row r="28">
          <cell r="B28" t="str">
            <v>新疆金领技工学校</v>
          </cell>
          <cell r="C28">
            <v>1617</v>
          </cell>
          <cell r="D28">
            <v>967</v>
          </cell>
          <cell r="E28">
            <v>305</v>
          </cell>
          <cell r="F28">
            <v>662</v>
          </cell>
          <cell r="G28">
            <v>650</v>
          </cell>
          <cell r="H28">
            <v>2</v>
          </cell>
          <cell r="I28">
            <v>1.2</v>
          </cell>
        </row>
        <row r="29">
          <cell r="B29" t="str">
            <v>新疆鑫鹏达技工学校</v>
          </cell>
          <cell r="C29">
            <v>1948</v>
          </cell>
          <cell r="D29">
            <v>1775</v>
          </cell>
          <cell r="E29">
            <v>239</v>
          </cell>
          <cell r="F29">
            <v>1536</v>
          </cell>
          <cell r="G29">
            <v>173</v>
          </cell>
          <cell r="H29">
            <v>3</v>
          </cell>
          <cell r="I29">
            <v>1.8</v>
          </cell>
        </row>
        <row r="30">
          <cell r="B30" t="str">
            <v>新疆鑫金盾技工学校</v>
          </cell>
          <cell r="C30">
            <v>3824</v>
          </cell>
          <cell r="D30">
            <v>1604</v>
          </cell>
          <cell r="E30">
            <v>395</v>
          </cell>
          <cell r="F30">
            <v>1209</v>
          </cell>
          <cell r="G30">
            <v>2220</v>
          </cell>
          <cell r="H30">
            <v>3</v>
          </cell>
          <cell r="I30">
            <v>1.8</v>
          </cell>
        </row>
        <row r="31">
          <cell r="B31" t="str">
            <v>乌鲁木齐市新东方技工学校</v>
          </cell>
          <cell r="C31">
            <v>897</v>
          </cell>
          <cell r="D31">
            <v>738</v>
          </cell>
          <cell r="E31">
            <v>0</v>
          </cell>
          <cell r="F31">
            <v>738</v>
          </cell>
          <cell r="G31">
            <v>159</v>
          </cell>
          <cell r="H31">
            <v>1</v>
          </cell>
          <cell r="I31">
            <v>0.6</v>
          </cell>
        </row>
        <row r="32">
          <cell r="B32" t="str">
            <v>乌鲁木齐市城市科技技工学校</v>
          </cell>
          <cell r="C32">
            <v>1396</v>
          </cell>
          <cell r="D32">
            <v>1364</v>
          </cell>
          <cell r="E32">
            <v>774</v>
          </cell>
          <cell r="F32">
            <v>590</v>
          </cell>
          <cell r="G32">
            <v>32</v>
          </cell>
          <cell r="H32">
            <v>3</v>
          </cell>
          <cell r="I32">
            <v>1.8</v>
          </cell>
        </row>
        <row r="33">
          <cell r="C33">
            <v>7190</v>
          </cell>
          <cell r="D33">
            <v>4825</v>
          </cell>
          <cell r="E33">
            <v>3128</v>
          </cell>
          <cell r="F33">
            <v>1697</v>
          </cell>
          <cell r="G33">
            <v>2365</v>
          </cell>
          <cell r="H33">
            <v>9</v>
          </cell>
          <cell r="I33">
            <v>5.4</v>
          </cell>
        </row>
        <row r="34">
          <cell r="B34" t="str">
            <v>伊犁技师培训学院</v>
          </cell>
          <cell r="C34">
            <v>3591</v>
          </cell>
          <cell r="D34">
            <v>1957</v>
          </cell>
          <cell r="E34">
            <v>1124</v>
          </cell>
          <cell r="F34">
            <v>833</v>
          </cell>
          <cell r="G34">
            <v>1634</v>
          </cell>
          <cell r="H34">
            <v>4</v>
          </cell>
          <cell r="I34">
            <v>2.4</v>
          </cell>
        </row>
        <row r="35">
          <cell r="B35" t="str">
            <v>特克斯县技工学校</v>
          </cell>
          <cell r="C35">
            <v>50</v>
          </cell>
          <cell r="D35">
            <v>43</v>
          </cell>
          <cell r="E35">
            <v>41</v>
          </cell>
          <cell r="F35">
            <v>2</v>
          </cell>
          <cell r="G35">
            <v>7</v>
          </cell>
          <cell r="H35">
            <v>0</v>
          </cell>
          <cell r="I35">
            <v>0</v>
          </cell>
        </row>
        <row r="36">
          <cell r="B36" t="str">
            <v>巩留县技工学校</v>
          </cell>
          <cell r="C36">
            <v>132</v>
          </cell>
          <cell r="D36">
            <v>96</v>
          </cell>
          <cell r="E36">
            <v>71</v>
          </cell>
          <cell r="F36">
            <v>25</v>
          </cell>
          <cell r="G36">
            <v>36</v>
          </cell>
          <cell r="H36">
            <v>0</v>
          </cell>
          <cell r="I36">
            <v>0</v>
          </cell>
        </row>
        <row r="37">
          <cell r="B37" t="str">
            <v>霍城县技工学校</v>
          </cell>
          <cell r="C37">
            <v>175</v>
          </cell>
          <cell r="D37">
            <v>124</v>
          </cell>
          <cell r="E37">
            <v>81</v>
          </cell>
          <cell r="F37">
            <v>43</v>
          </cell>
          <cell r="G37">
            <v>51</v>
          </cell>
          <cell r="H37">
            <v>0</v>
          </cell>
          <cell r="I37">
            <v>0</v>
          </cell>
        </row>
        <row r="38">
          <cell r="B38" t="str">
            <v>新源县技工学校</v>
          </cell>
          <cell r="C38">
            <v>419</v>
          </cell>
          <cell r="D38">
            <v>311</v>
          </cell>
          <cell r="E38">
            <v>180</v>
          </cell>
          <cell r="F38">
            <v>131</v>
          </cell>
          <cell r="G38">
            <v>108</v>
          </cell>
          <cell r="H38">
            <v>1</v>
          </cell>
          <cell r="I38">
            <v>0.6</v>
          </cell>
        </row>
        <row r="39">
          <cell r="B39" t="str">
            <v>伊宁县技工学校</v>
          </cell>
          <cell r="C39">
            <v>632</v>
          </cell>
          <cell r="D39">
            <v>485</v>
          </cell>
          <cell r="E39">
            <v>351</v>
          </cell>
          <cell r="F39">
            <v>134</v>
          </cell>
          <cell r="G39">
            <v>147</v>
          </cell>
          <cell r="H39">
            <v>1</v>
          </cell>
          <cell r="I39">
            <v>0.6</v>
          </cell>
        </row>
        <row r="40">
          <cell r="B40" t="str">
            <v>伊宁市技工学校</v>
          </cell>
          <cell r="C40">
            <v>514</v>
          </cell>
          <cell r="D40">
            <v>428</v>
          </cell>
          <cell r="E40">
            <v>346</v>
          </cell>
          <cell r="F40">
            <v>82</v>
          </cell>
          <cell r="G40">
            <v>86</v>
          </cell>
          <cell r="H40">
            <v>1</v>
          </cell>
          <cell r="I40">
            <v>0.6</v>
          </cell>
        </row>
        <row r="41">
          <cell r="B41" t="str">
            <v>霍尔果斯市技工学校</v>
          </cell>
          <cell r="C41">
            <v>1409</v>
          </cell>
          <cell r="D41">
            <v>1177</v>
          </cell>
          <cell r="E41">
            <v>749</v>
          </cell>
          <cell r="F41">
            <v>428</v>
          </cell>
          <cell r="G41">
            <v>232</v>
          </cell>
          <cell r="H41">
            <v>2</v>
          </cell>
          <cell r="I41">
            <v>1.2</v>
          </cell>
        </row>
        <row r="42">
          <cell r="B42" t="str">
            <v>察布查尔县技工学校</v>
          </cell>
          <cell r="C42">
            <v>107</v>
          </cell>
          <cell r="D42">
            <v>67</v>
          </cell>
          <cell r="E42">
            <v>55</v>
          </cell>
          <cell r="F42">
            <v>12</v>
          </cell>
          <cell r="G42">
            <v>40</v>
          </cell>
          <cell r="H42">
            <v>0</v>
          </cell>
          <cell r="I42">
            <v>0</v>
          </cell>
        </row>
        <row r="43">
          <cell r="B43" t="str">
            <v>昭苏县技工学校</v>
          </cell>
          <cell r="C43">
            <v>85</v>
          </cell>
          <cell r="D43">
            <v>63</v>
          </cell>
          <cell r="E43">
            <v>56</v>
          </cell>
          <cell r="F43">
            <v>7</v>
          </cell>
          <cell r="G43">
            <v>22</v>
          </cell>
          <cell r="H43">
            <v>0</v>
          </cell>
          <cell r="I43">
            <v>0</v>
          </cell>
        </row>
        <row r="44">
          <cell r="B44" t="str">
            <v>尼勒克县技工学校</v>
          </cell>
          <cell r="C44">
            <v>47</v>
          </cell>
          <cell r="D44">
            <v>45</v>
          </cell>
          <cell r="E44">
            <v>45</v>
          </cell>
          <cell r="F44">
            <v>0</v>
          </cell>
          <cell r="G44">
            <v>2</v>
          </cell>
          <cell r="H44">
            <v>0</v>
          </cell>
          <cell r="I44">
            <v>0</v>
          </cell>
        </row>
        <row r="45">
          <cell r="B45" t="str">
            <v>奎屯市技工学校</v>
          </cell>
          <cell r="C45">
            <v>29</v>
          </cell>
          <cell r="D45">
            <v>29</v>
          </cell>
          <cell r="E45">
            <v>29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C46">
            <v>1799</v>
          </cell>
          <cell r="D46">
            <v>1180</v>
          </cell>
          <cell r="E46">
            <v>708</v>
          </cell>
          <cell r="F46">
            <v>472</v>
          </cell>
          <cell r="G46">
            <v>619</v>
          </cell>
          <cell r="H46">
            <v>2</v>
          </cell>
          <cell r="I46">
            <v>1.2</v>
          </cell>
        </row>
        <row r="47">
          <cell r="B47" t="str">
            <v>塔城地区高级技工学校</v>
          </cell>
          <cell r="C47">
            <v>676</v>
          </cell>
          <cell r="D47">
            <v>470</v>
          </cell>
          <cell r="E47">
            <v>320</v>
          </cell>
          <cell r="F47">
            <v>150</v>
          </cell>
          <cell r="G47">
            <v>206</v>
          </cell>
          <cell r="H47">
            <v>1</v>
          </cell>
          <cell r="I47">
            <v>0.6</v>
          </cell>
        </row>
        <row r="48">
          <cell r="B48" t="str">
            <v>额敏县技工学校</v>
          </cell>
          <cell r="C48">
            <v>331</v>
          </cell>
          <cell r="D48">
            <v>190</v>
          </cell>
          <cell r="E48">
            <v>96</v>
          </cell>
          <cell r="F48">
            <v>94</v>
          </cell>
          <cell r="G48">
            <v>141</v>
          </cell>
          <cell r="H48">
            <v>0</v>
          </cell>
          <cell r="I48">
            <v>0</v>
          </cell>
        </row>
        <row r="49">
          <cell r="B49" t="str">
            <v>乌苏市技工学校</v>
          </cell>
          <cell r="C49">
            <v>275</v>
          </cell>
          <cell r="D49">
            <v>232</v>
          </cell>
          <cell r="E49">
            <v>169</v>
          </cell>
          <cell r="F49">
            <v>63</v>
          </cell>
          <cell r="G49">
            <v>43</v>
          </cell>
          <cell r="H49">
            <v>0</v>
          </cell>
          <cell r="I49">
            <v>0</v>
          </cell>
        </row>
        <row r="50">
          <cell r="B50" t="str">
            <v>沙湾县技工学校</v>
          </cell>
          <cell r="C50">
            <v>475</v>
          </cell>
          <cell r="D50">
            <v>246</v>
          </cell>
          <cell r="E50">
            <v>81</v>
          </cell>
          <cell r="F50">
            <v>165</v>
          </cell>
          <cell r="G50">
            <v>229</v>
          </cell>
          <cell r="H50">
            <v>1</v>
          </cell>
          <cell r="I50">
            <v>0.6</v>
          </cell>
        </row>
        <row r="51">
          <cell r="B51" t="str">
            <v>塔城地区和丰技工学校</v>
          </cell>
          <cell r="C51">
            <v>42</v>
          </cell>
          <cell r="D51">
            <v>42</v>
          </cell>
          <cell r="E51">
            <v>42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C52">
            <v>1756</v>
          </cell>
          <cell r="D52">
            <v>1354</v>
          </cell>
          <cell r="E52">
            <v>791</v>
          </cell>
          <cell r="F52">
            <v>563</v>
          </cell>
          <cell r="G52">
            <v>402</v>
          </cell>
          <cell r="H52">
            <v>3</v>
          </cell>
          <cell r="I52">
            <v>1.8</v>
          </cell>
        </row>
        <row r="53">
          <cell r="B53" t="str">
            <v>阿勒泰地区高级技工学校</v>
          </cell>
          <cell r="C53">
            <v>954</v>
          </cell>
          <cell r="D53">
            <v>788</v>
          </cell>
          <cell r="E53">
            <v>415</v>
          </cell>
          <cell r="F53">
            <v>373</v>
          </cell>
          <cell r="G53">
            <v>166</v>
          </cell>
          <cell r="H53">
            <v>2</v>
          </cell>
          <cell r="I53">
            <v>1.2</v>
          </cell>
        </row>
        <row r="54">
          <cell r="B54" t="str">
            <v>富蕴县技工学校</v>
          </cell>
          <cell r="C54">
            <v>409</v>
          </cell>
          <cell r="D54">
            <v>350</v>
          </cell>
          <cell r="E54">
            <v>234</v>
          </cell>
          <cell r="F54">
            <v>116</v>
          </cell>
          <cell r="G54">
            <v>59</v>
          </cell>
          <cell r="H54">
            <v>1</v>
          </cell>
          <cell r="I54">
            <v>0.6</v>
          </cell>
        </row>
        <row r="55">
          <cell r="B55" t="str">
            <v>福海县技工学校</v>
          </cell>
          <cell r="C55">
            <v>393</v>
          </cell>
          <cell r="D55">
            <v>216</v>
          </cell>
          <cell r="E55">
            <v>142</v>
          </cell>
          <cell r="F55">
            <v>74</v>
          </cell>
          <cell r="G55">
            <v>177</v>
          </cell>
          <cell r="H55">
            <v>0</v>
          </cell>
          <cell r="I55">
            <v>0</v>
          </cell>
        </row>
        <row r="56">
          <cell r="C56">
            <v>919</v>
          </cell>
          <cell r="D56">
            <v>528</v>
          </cell>
          <cell r="E56">
            <v>189</v>
          </cell>
          <cell r="F56">
            <v>339</v>
          </cell>
          <cell r="G56">
            <v>391</v>
          </cell>
          <cell r="H56">
            <v>1</v>
          </cell>
          <cell r="I56">
            <v>0.6</v>
          </cell>
        </row>
        <row r="57">
          <cell r="B57" t="str">
            <v>博州技工学校</v>
          </cell>
          <cell r="C57">
            <v>919</v>
          </cell>
          <cell r="D57">
            <v>528</v>
          </cell>
          <cell r="E57">
            <v>189</v>
          </cell>
          <cell r="F57">
            <v>339</v>
          </cell>
          <cell r="G57">
            <v>391</v>
          </cell>
          <cell r="H57">
            <v>1</v>
          </cell>
          <cell r="I57">
            <v>0.6</v>
          </cell>
        </row>
        <row r="58">
          <cell r="C58">
            <v>3429</v>
          </cell>
          <cell r="D58">
            <v>2465</v>
          </cell>
          <cell r="E58">
            <v>1454</v>
          </cell>
          <cell r="F58">
            <v>1011</v>
          </cell>
          <cell r="G58">
            <v>964</v>
          </cell>
          <cell r="H58">
            <v>5</v>
          </cell>
          <cell r="I58">
            <v>3</v>
          </cell>
        </row>
        <row r="59">
          <cell r="B59" t="str">
            <v>昌吉技师培训学院</v>
          </cell>
          <cell r="C59">
            <v>1836</v>
          </cell>
          <cell r="D59">
            <v>1356</v>
          </cell>
          <cell r="E59">
            <v>839</v>
          </cell>
          <cell r="F59">
            <v>517</v>
          </cell>
          <cell r="G59">
            <v>480</v>
          </cell>
          <cell r="H59">
            <v>3</v>
          </cell>
          <cell r="I59">
            <v>1.8</v>
          </cell>
        </row>
        <row r="60">
          <cell r="B60" t="str">
            <v>阜康技师学院</v>
          </cell>
          <cell r="C60">
            <v>661</v>
          </cell>
          <cell r="D60">
            <v>450</v>
          </cell>
          <cell r="E60">
            <v>229</v>
          </cell>
          <cell r="F60">
            <v>221</v>
          </cell>
          <cell r="G60">
            <v>211</v>
          </cell>
          <cell r="H60">
            <v>1</v>
          </cell>
          <cell r="I60">
            <v>0.6</v>
          </cell>
        </row>
        <row r="61">
          <cell r="B61" t="str">
            <v>奇台高级技工学校</v>
          </cell>
          <cell r="C61">
            <v>323</v>
          </cell>
          <cell r="D61">
            <v>233</v>
          </cell>
          <cell r="E61">
            <v>139</v>
          </cell>
          <cell r="F61">
            <v>94</v>
          </cell>
          <cell r="G61">
            <v>90</v>
          </cell>
          <cell r="H61">
            <v>1</v>
          </cell>
          <cell r="I61">
            <v>0.6</v>
          </cell>
        </row>
        <row r="62">
          <cell r="B62" t="str">
            <v>吉木萨尔县技工学校</v>
          </cell>
          <cell r="C62">
            <v>268</v>
          </cell>
          <cell r="D62">
            <v>186</v>
          </cell>
          <cell r="E62">
            <v>103</v>
          </cell>
          <cell r="F62">
            <v>83</v>
          </cell>
          <cell r="G62">
            <v>82</v>
          </cell>
          <cell r="H62">
            <v>0</v>
          </cell>
          <cell r="I62">
            <v>0</v>
          </cell>
        </row>
        <row r="63">
          <cell r="B63" t="str">
            <v>呼图壁县技工学校</v>
          </cell>
          <cell r="C63">
            <v>45</v>
          </cell>
          <cell r="D63">
            <v>22</v>
          </cell>
          <cell r="E63">
            <v>22</v>
          </cell>
          <cell r="F63">
            <v>0</v>
          </cell>
          <cell r="G63">
            <v>23</v>
          </cell>
          <cell r="H63">
            <v>0</v>
          </cell>
          <cell r="I63">
            <v>0</v>
          </cell>
        </row>
        <row r="64">
          <cell r="B64" t="str">
            <v>玛纳斯县技工学校</v>
          </cell>
          <cell r="C64">
            <v>265</v>
          </cell>
          <cell r="D64">
            <v>187</v>
          </cell>
          <cell r="E64">
            <v>91</v>
          </cell>
          <cell r="F64">
            <v>96</v>
          </cell>
          <cell r="G64">
            <v>78</v>
          </cell>
          <cell r="H64">
            <v>0</v>
          </cell>
          <cell r="I64">
            <v>0</v>
          </cell>
        </row>
        <row r="65">
          <cell r="B65" t="str">
            <v>木垒县技工学校</v>
          </cell>
          <cell r="C65">
            <v>31</v>
          </cell>
          <cell r="D65">
            <v>31</v>
          </cell>
          <cell r="E65">
            <v>31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C66">
            <v>251</v>
          </cell>
          <cell r="D66">
            <v>218</v>
          </cell>
          <cell r="E66">
            <v>88</v>
          </cell>
          <cell r="F66">
            <v>130</v>
          </cell>
          <cell r="G66">
            <v>33</v>
          </cell>
          <cell r="H66">
            <v>0</v>
          </cell>
          <cell r="I66">
            <v>0</v>
          </cell>
        </row>
        <row r="67">
          <cell r="B67" t="str">
            <v>哈密市高级技工学校</v>
          </cell>
          <cell r="C67">
            <v>251</v>
          </cell>
          <cell r="D67">
            <v>218</v>
          </cell>
          <cell r="E67">
            <v>88</v>
          </cell>
          <cell r="F67">
            <v>130</v>
          </cell>
          <cell r="G67">
            <v>33</v>
          </cell>
          <cell r="H67">
            <v>0</v>
          </cell>
          <cell r="I67">
            <v>0</v>
          </cell>
        </row>
        <row r="68">
          <cell r="C68">
            <v>3354</v>
          </cell>
          <cell r="D68">
            <v>1936</v>
          </cell>
          <cell r="E68">
            <v>966</v>
          </cell>
          <cell r="F68">
            <v>970</v>
          </cell>
          <cell r="G68">
            <v>1418</v>
          </cell>
          <cell r="H68">
            <v>4</v>
          </cell>
          <cell r="I68">
            <v>2.4</v>
          </cell>
        </row>
        <row r="69">
          <cell r="B69" t="str">
            <v>吐鲁番市技工学校</v>
          </cell>
          <cell r="C69">
            <v>1933</v>
          </cell>
          <cell r="D69">
            <v>990</v>
          </cell>
          <cell r="E69">
            <v>459</v>
          </cell>
          <cell r="F69">
            <v>531</v>
          </cell>
          <cell r="G69">
            <v>943</v>
          </cell>
          <cell r="H69">
            <v>2</v>
          </cell>
          <cell r="I69">
            <v>1.2</v>
          </cell>
        </row>
        <row r="70">
          <cell r="B70" t="str">
            <v>鄯善县技工学校</v>
          </cell>
          <cell r="C70">
            <v>577</v>
          </cell>
          <cell r="D70">
            <v>360</v>
          </cell>
          <cell r="E70">
            <v>187</v>
          </cell>
          <cell r="F70">
            <v>173</v>
          </cell>
          <cell r="G70">
            <v>217</v>
          </cell>
          <cell r="H70">
            <v>1</v>
          </cell>
          <cell r="I70">
            <v>0.6</v>
          </cell>
        </row>
        <row r="71">
          <cell r="B71" t="str">
            <v>托克逊县技工学校</v>
          </cell>
          <cell r="C71">
            <v>844</v>
          </cell>
          <cell r="D71">
            <v>586</v>
          </cell>
          <cell r="E71">
            <v>320</v>
          </cell>
          <cell r="F71">
            <v>266</v>
          </cell>
          <cell r="G71">
            <v>258</v>
          </cell>
          <cell r="H71">
            <v>1</v>
          </cell>
          <cell r="I71">
            <v>0.6</v>
          </cell>
        </row>
        <row r="72">
          <cell r="C72">
            <v>1941</v>
          </cell>
          <cell r="D72">
            <v>1283</v>
          </cell>
          <cell r="E72">
            <v>719</v>
          </cell>
          <cell r="F72">
            <v>564</v>
          </cell>
          <cell r="G72">
            <v>658</v>
          </cell>
          <cell r="H72">
            <v>2</v>
          </cell>
          <cell r="I72">
            <v>1.2</v>
          </cell>
        </row>
        <row r="73">
          <cell r="B73" t="str">
            <v>巴州红旗高级技工学校</v>
          </cell>
          <cell r="C73">
            <v>1227</v>
          </cell>
          <cell r="D73">
            <v>881</v>
          </cell>
          <cell r="E73">
            <v>486</v>
          </cell>
          <cell r="F73">
            <v>395</v>
          </cell>
          <cell r="G73">
            <v>346</v>
          </cell>
          <cell r="H73">
            <v>2</v>
          </cell>
          <cell r="I73">
            <v>1.2</v>
          </cell>
        </row>
        <row r="74">
          <cell r="B74" t="str">
            <v>和静县技工学校</v>
          </cell>
          <cell r="C74">
            <v>30</v>
          </cell>
          <cell r="D74">
            <v>0</v>
          </cell>
          <cell r="E74">
            <v>0</v>
          </cell>
          <cell r="F74">
            <v>0</v>
          </cell>
          <cell r="G74">
            <v>30</v>
          </cell>
          <cell r="H74">
            <v>0</v>
          </cell>
          <cell r="I74">
            <v>0</v>
          </cell>
        </row>
        <row r="75">
          <cell r="B75" t="str">
            <v>焉耆县技工学校</v>
          </cell>
          <cell r="C75">
            <v>213</v>
          </cell>
          <cell r="D75">
            <v>105</v>
          </cell>
          <cell r="E75">
            <v>48</v>
          </cell>
          <cell r="F75">
            <v>57</v>
          </cell>
          <cell r="G75">
            <v>108</v>
          </cell>
          <cell r="H75">
            <v>0</v>
          </cell>
          <cell r="I75">
            <v>0</v>
          </cell>
        </row>
        <row r="76">
          <cell r="B76" t="str">
            <v>尉犁县技工学校</v>
          </cell>
          <cell r="C76">
            <v>106</v>
          </cell>
          <cell r="D76">
            <v>72</v>
          </cell>
          <cell r="E76">
            <v>49</v>
          </cell>
          <cell r="F76">
            <v>23</v>
          </cell>
          <cell r="G76">
            <v>34</v>
          </cell>
          <cell r="H76">
            <v>0</v>
          </cell>
          <cell r="I76">
            <v>0</v>
          </cell>
        </row>
        <row r="77">
          <cell r="B77" t="str">
            <v>轮台县技工学校</v>
          </cell>
          <cell r="C77">
            <v>37</v>
          </cell>
          <cell r="D77">
            <v>0</v>
          </cell>
          <cell r="E77">
            <v>0</v>
          </cell>
          <cell r="F77">
            <v>0</v>
          </cell>
          <cell r="G77">
            <v>37</v>
          </cell>
          <cell r="H77">
            <v>0</v>
          </cell>
          <cell r="I77">
            <v>0</v>
          </cell>
        </row>
        <row r="78">
          <cell r="B78" t="str">
            <v>若羌县技工学校</v>
          </cell>
          <cell r="C78">
            <v>328</v>
          </cell>
          <cell r="D78">
            <v>225</v>
          </cell>
          <cell r="E78">
            <v>136</v>
          </cell>
          <cell r="F78">
            <v>89</v>
          </cell>
          <cell r="G78">
            <v>103</v>
          </cell>
          <cell r="H78">
            <v>0</v>
          </cell>
          <cell r="I78">
            <v>0</v>
          </cell>
        </row>
        <row r="79">
          <cell r="C79">
            <v>13300</v>
          </cell>
          <cell r="D79">
            <v>8109</v>
          </cell>
          <cell r="E79">
            <v>3943</v>
          </cell>
          <cell r="F79">
            <v>4166</v>
          </cell>
          <cell r="G79">
            <v>5191</v>
          </cell>
          <cell r="H79">
            <v>15</v>
          </cell>
          <cell r="I79">
            <v>9</v>
          </cell>
        </row>
        <row r="80">
          <cell r="B80" t="str">
            <v>阿克苏技师学院</v>
          </cell>
          <cell r="C80">
            <v>4171</v>
          </cell>
          <cell r="D80">
            <v>2484</v>
          </cell>
          <cell r="E80">
            <v>844</v>
          </cell>
          <cell r="F80">
            <v>1640</v>
          </cell>
          <cell r="G80">
            <v>1687</v>
          </cell>
          <cell r="H80">
            <v>5</v>
          </cell>
          <cell r="I80">
            <v>3</v>
          </cell>
        </row>
        <row r="81">
          <cell r="B81" t="str">
            <v>阿克苏工业技师学院</v>
          </cell>
          <cell r="C81">
            <v>2791</v>
          </cell>
          <cell r="D81">
            <v>1532</v>
          </cell>
          <cell r="E81">
            <v>729</v>
          </cell>
          <cell r="F81">
            <v>803</v>
          </cell>
          <cell r="G81">
            <v>1259</v>
          </cell>
          <cell r="H81">
            <v>3</v>
          </cell>
          <cell r="I81">
            <v>1.8</v>
          </cell>
        </row>
        <row r="82">
          <cell r="B82" t="str">
            <v>沙雅县技工学校</v>
          </cell>
          <cell r="C82">
            <v>1185</v>
          </cell>
          <cell r="D82">
            <v>597</v>
          </cell>
          <cell r="E82">
            <v>189</v>
          </cell>
          <cell r="F82">
            <v>408</v>
          </cell>
          <cell r="G82">
            <v>588</v>
          </cell>
          <cell r="H82">
            <v>1</v>
          </cell>
          <cell r="I82">
            <v>0.6</v>
          </cell>
        </row>
        <row r="83">
          <cell r="B83" t="str">
            <v>乌什县技工学校</v>
          </cell>
          <cell r="C83">
            <v>804</v>
          </cell>
          <cell r="D83">
            <v>487</v>
          </cell>
          <cell r="E83">
            <v>331</v>
          </cell>
          <cell r="F83">
            <v>156</v>
          </cell>
          <cell r="G83">
            <v>317</v>
          </cell>
          <cell r="H83">
            <v>1</v>
          </cell>
          <cell r="I83">
            <v>0.6</v>
          </cell>
        </row>
        <row r="84">
          <cell r="B84" t="str">
            <v>新和县技工学校</v>
          </cell>
          <cell r="C84">
            <v>1084</v>
          </cell>
          <cell r="D84">
            <v>588</v>
          </cell>
          <cell r="E84">
            <v>333</v>
          </cell>
          <cell r="F84">
            <v>255</v>
          </cell>
          <cell r="G84">
            <v>496</v>
          </cell>
          <cell r="H84">
            <v>1</v>
          </cell>
          <cell r="I84">
            <v>0.6</v>
          </cell>
        </row>
        <row r="85">
          <cell r="B85" t="str">
            <v>拜城县技工学校</v>
          </cell>
          <cell r="C85">
            <v>757</v>
          </cell>
          <cell r="D85">
            <v>495</v>
          </cell>
          <cell r="E85">
            <v>259</v>
          </cell>
          <cell r="F85">
            <v>236</v>
          </cell>
          <cell r="G85">
            <v>262</v>
          </cell>
          <cell r="H85">
            <v>1</v>
          </cell>
          <cell r="I85">
            <v>0.6</v>
          </cell>
        </row>
        <row r="86">
          <cell r="B86" t="str">
            <v>阿瓦提县技工学校</v>
          </cell>
          <cell r="C86">
            <v>1154</v>
          </cell>
          <cell r="D86">
            <v>719</v>
          </cell>
          <cell r="E86">
            <v>225</v>
          </cell>
          <cell r="F86">
            <v>494</v>
          </cell>
          <cell r="G86">
            <v>435</v>
          </cell>
          <cell r="H86">
            <v>1</v>
          </cell>
          <cell r="I86">
            <v>0.6</v>
          </cell>
        </row>
        <row r="87">
          <cell r="B87" t="str">
            <v>温宿县技工学校</v>
          </cell>
          <cell r="C87">
            <v>639</v>
          </cell>
          <cell r="D87">
            <v>492</v>
          </cell>
          <cell r="E87">
            <v>318</v>
          </cell>
          <cell r="F87">
            <v>174</v>
          </cell>
          <cell r="G87">
            <v>147</v>
          </cell>
          <cell r="H87">
            <v>1</v>
          </cell>
          <cell r="I87">
            <v>0.6</v>
          </cell>
        </row>
        <row r="88">
          <cell r="B88" t="str">
            <v>阿克苏地区城市理工技工学校</v>
          </cell>
          <cell r="C88">
            <v>715</v>
          </cell>
          <cell r="D88">
            <v>715</v>
          </cell>
          <cell r="E88">
            <v>715</v>
          </cell>
          <cell r="F88">
            <v>0</v>
          </cell>
          <cell r="G88">
            <v>0</v>
          </cell>
          <cell r="H88">
            <v>1</v>
          </cell>
          <cell r="I88">
            <v>0.6</v>
          </cell>
        </row>
        <row r="89">
          <cell r="C89">
            <v>2647</v>
          </cell>
          <cell r="D89">
            <v>1794</v>
          </cell>
          <cell r="E89">
            <v>1035</v>
          </cell>
          <cell r="F89">
            <v>759</v>
          </cell>
          <cell r="G89">
            <v>853</v>
          </cell>
          <cell r="H89">
            <v>4</v>
          </cell>
          <cell r="I89">
            <v>2.4</v>
          </cell>
        </row>
        <row r="90">
          <cell r="B90" t="str">
            <v>克州技工学校</v>
          </cell>
          <cell r="C90">
            <v>1844</v>
          </cell>
          <cell r="D90">
            <v>1415</v>
          </cell>
          <cell r="E90">
            <v>797</v>
          </cell>
          <cell r="F90">
            <v>618</v>
          </cell>
          <cell r="G90">
            <v>429</v>
          </cell>
          <cell r="H90">
            <v>3</v>
          </cell>
          <cell r="I90">
            <v>1.8</v>
          </cell>
        </row>
        <row r="91">
          <cell r="B91" t="str">
            <v>阿克陶技工学校</v>
          </cell>
          <cell r="C91">
            <v>803</v>
          </cell>
          <cell r="D91">
            <v>379</v>
          </cell>
          <cell r="E91">
            <v>238</v>
          </cell>
          <cell r="F91">
            <v>141</v>
          </cell>
          <cell r="G91">
            <v>424</v>
          </cell>
          <cell r="H91">
            <v>1</v>
          </cell>
          <cell r="I91">
            <v>0.6</v>
          </cell>
        </row>
        <row r="92">
          <cell r="C92">
            <v>27942</v>
          </cell>
          <cell r="D92">
            <v>19228</v>
          </cell>
          <cell r="E92">
            <v>9307</v>
          </cell>
          <cell r="F92">
            <v>9921</v>
          </cell>
          <cell r="G92">
            <v>8714</v>
          </cell>
          <cell r="H92">
            <v>37</v>
          </cell>
          <cell r="I92">
            <v>22.2</v>
          </cell>
        </row>
        <row r="93">
          <cell r="B93" t="str">
            <v>喀什技师学院</v>
          </cell>
          <cell r="C93">
            <v>8831</v>
          </cell>
          <cell r="D93">
            <v>5699</v>
          </cell>
          <cell r="E93">
            <v>3057</v>
          </cell>
          <cell r="F93">
            <v>2642</v>
          </cell>
          <cell r="G93">
            <v>3132</v>
          </cell>
          <cell r="H93">
            <v>11</v>
          </cell>
          <cell r="I93">
            <v>6.6</v>
          </cell>
        </row>
        <row r="94">
          <cell r="B94" t="str">
            <v>莎车县高级技工学校</v>
          </cell>
          <cell r="C94">
            <v>4147</v>
          </cell>
          <cell r="D94">
            <v>2709</v>
          </cell>
          <cell r="E94">
            <v>1321</v>
          </cell>
          <cell r="F94">
            <v>1388</v>
          </cell>
          <cell r="G94">
            <v>1438</v>
          </cell>
          <cell r="H94">
            <v>5</v>
          </cell>
          <cell r="I94">
            <v>3</v>
          </cell>
        </row>
        <row r="95">
          <cell r="B95" t="str">
            <v>巴楚县技工学校</v>
          </cell>
          <cell r="C95">
            <v>1606</v>
          </cell>
          <cell r="D95">
            <v>826</v>
          </cell>
          <cell r="E95">
            <v>454</v>
          </cell>
          <cell r="F95">
            <v>372</v>
          </cell>
          <cell r="G95">
            <v>780</v>
          </cell>
          <cell r="H95">
            <v>2</v>
          </cell>
          <cell r="I95">
            <v>1.2</v>
          </cell>
        </row>
        <row r="96">
          <cell r="B96" t="str">
            <v>伽师县技工学校</v>
          </cell>
          <cell r="C96">
            <v>3936</v>
          </cell>
          <cell r="D96">
            <v>2801</v>
          </cell>
          <cell r="E96">
            <v>1423</v>
          </cell>
          <cell r="F96">
            <v>1378</v>
          </cell>
          <cell r="G96">
            <v>1135</v>
          </cell>
          <cell r="H96">
            <v>5</v>
          </cell>
          <cell r="I96">
            <v>3</v>
          </cell>
        </row>
        <row r="97">
          <cell r="B97" t="str">
            <v>岳普湖县技工学校</v>
          </cell>
          <cell r="C97">
            <v>732</v>
          </cell>
          <cell r="D97">
            <v>547</v>
          </cell>
          <cell r="E97">
            <v>183</v>
          </cell>
          <cell r="F97">
            <v>364</v>
          </cell>
          <cell r="G97">
            <v>185</v>
          </cell>
          <cell r="H97">
            <v>1</v>
          </cell>
          <cell r="I97">
            <v>0.6</v>
          </cell>
        </row>
        <row r="98">
          <cell r="B98" t="str">
            <v>麦盖提县技工学校</v>
          </cell>
          <cell r="C98">
            <v>1577</v>
          </cell>
          <cell r="D98">
            <v>975</v>
          </cell>
          <cell r="E98">
            <v>317</v>
          </cell>
          <cell r="F98">
            <v>658</v>
          </cell>
          <cell r="G98">
            <v>602</v>
          </cell>
          <cell r="H98">
            <v>2</v>
          </cell>
          <cell r="I98">
            <v>1.2</v>
          </cell>
        </row>
        <row r="99">
          <cell r="B99" t="str">
            <v>泽普县技工学校</v>
          </cell>
          <cell r="C99">
            <v>788</v>
          </cell>
          <cell r="D99">
            <v>688</v>
          </cell>
          <cell r="E99">
            <v>348</v>
          </cell>
          <cell r="F99">
            <v>340</v>
          </cell>
          <cell r="G99">
            <v>100</v>
          </cell>
          <cell r="H99">
            <v>1</v>
          </cell>
          <cell r="I99">
            <v>0.6</v>
          </cell>
        </row>
        <row r="100">
          <cell r="B100" t="str">
            <v>疏附县技工学校</v>
          </cell>
          <cell r="C100">
            <v>1613</v>
          </cell>
          <cell r="D100">
            <v>1302</v>
          </cell>
          <cell r="E100">
            <v>665</v>
          </cell>
          <cell r="F100">
            <v>637</v>
          </cell>
          <cell r="G100">
            <v>311</v>
          </cell>
          <cell r="H100">
            <v>3</v>
          </cell>
          <cell r="I100">
            <v>1.8</v>
          </cell>
        </row>
        <row r="101">
          <cell r="B101" t="str">
            <v>疏勒县技工学校</v>
          </cell>
          <cell r="C101">
            <v>654</v>
          </cell>
          <cell r="D101">
            <v>473</v>
          </cell>
          <cell r="E101">
            <v>185</v>
          </cell>
          <cell r="F101">
            <v>288</v>
          </cell>
          <cell r="G101">
            <v>181</v>
          </cell>
          <cell r="H101">
            <v>1</v>
          </cell>
          <cell r="I101">
            <v>0.6</v>
          </cell>
        </row>
        <row r="102">
          <cell r="B102" t="str">
            <v>英吉沙县技工学校</v>
          </cell>
          <cell r="C102">
            <v>2936</v>
          </cell>
          <cell r="D102">
            <v>2086</v>
          </cell>
          <cell r="E102">
            <v>808</v>
          </cell>
          <cell r="F102">
            <v>1278</v>
          </cell>
          <cell r="G102">
            <v>850</v>
          </cell>
          <cell r="H102">
            <v>4</v>
          </cell>
          <cell r="I102">
            <v>2.4</v>
          </cell>
        </row>
        <row r="103">
          <cell r="B103" t="str">
            <v>塔什库尔干县技工学校</v>
          </cell>
          <cell r="C103">
            <v>105</v>
          </cell>
          <cell r="D103">
            <v>105</v>
          </cell>
          <cell r="E103">
            <v>15</v>
          </cell>
          <cell r="F103">
            <v>90</v>
          </cell>
          <cell r="G103">
            <v>0</v>
          </cell>
          <cell r="H103">
            <v>0</v>
          </cell>
          <cell r="I103">
            <v>0</v>
          </cell>
        </row>
        <row r="104">
          <cell r="B104" t="str">
            <v>叶城县技工学校</v>
          </cell>
          <cell r="C104">
            <v>718</v>
          </cell>
          <cell r="D104">
            <v>718</v>
          </cell>
          <cell r="E104">
            <v>232</v>
          </cell>
          <cell r="F104">
            <v>486</v>
          </cell>
          <cell r="G104">
            <v>0</v>
          </cell>
          <cell r="H104">
            <v>1</v>
          </cell>
          <cell r="I104">
            <v>0.6</v>
          </cell>
        </row>
        <row r="105">
          <cell r="B105" t="str">
            <v>喀什市技工学校</v>
          </cell>
          <cell r="C105">
            <v>299</v>
          </cell>
          <cell r="D105">
            <v>299</v>
          </cell>
          <cell r="E105">
            <v>299</v>
          </cell>
          <cell r="F105">
            <v>0</v>
          </cell>
          <cell r="G105">
            <v>0</v>
          </cell>
          <cell r="H105">
            <v>1</v>
          </cell>
          <cell r="I105">
            <v>0.6</v>
          </cell>
        </row>
        <row r="106">
          <cell r="C106">
            <v>17712</v>
          </cell>
          <cell r="D106">
            <v>12360</v>
          </cell>
          <cell r="E106">
            <v>6144</v>
          </cell>
          <cell r="F106">
            <v>6216</v>
          </cell>
          <cell r="G106">
            <v>5352</v>
          </cell>
          <cell r="H106">
            <v>23</v>
          </cell>
          <cell r="I106">
            <v>13.8</v>
          </cell>
        </row>
        <row r="107">
          <cell r="B107" t="str">
            <v>和田技师学院</v>
          </cell>
          <cell r="C107">
            <v>4366</v>
          </cell>
          <cell r="D107">
            <v>2626</v>
          </cell>
          <cell r="E107">
            <v>1208</v>
          </cell>
          <cell r="F107">
            <v>1418</v>
          </cell>
          <cell r="G107">
            <v>1740</v>
          </cell>
          <cell r="H107">
            <v>5</v>
          </cell>
          <cell r="I107">
            <v>3</v>
          </cell>
        </row>
        <row r="108">
          <cell r="B108" t="str">
            <v>洛浦县高级技工学校</v>
          </cell>
          <cell r="C108">
            <v>1593</v>
          </cell>
          <cell r="D108">
            <v>1180</v>
          </cell>
          <cell r="E108">
            <v>957</v>
          </cell>
          <cell r="F108">
            <v>223</v>
          </cell>
          <cell r="G108">
            <v>413</v>
          </cell>
          <cell r="H108">
            <v>2</v>
          </cell>
          <cell r="I108">
            <v>1.2</v>
          </cell>
        </row>
        <row r="109">
          <cell r="B109" t="str">
            <v>和田市高级技工学校</v>
          </cell>
          <cell r="C109">
            <v>3269</v>
          </cell>
          <cell r="D109">
            <v>2549</v>
          </cell>
          <cell r="E109">
            <v>1160</v>
          </cell>
          <cell r="F109">
            <v>1389</v>
          </cell>
          <cell r="G109">
            <v>720</v>
          </cell>
          <cell r="H109">
            <v>5</v>
          </cell>
          <cell r="I109">
            <v>3</v>
          </cell>
        </row>
        <row r="110">
          <cell r="B110" t="str">
            <v>和田县技工学校</v>
          </cell>
          <cell r="C110">
            <v>1278</v>
          </cell>
          <cell r="D110">
            <v>979</v>
          </cell>
          <cell r="E110">
            <v>508</v>
          </cell>
          <cell r="F110">
            <v>471</v>
          </cell>
          <cell r="G110">
            <v>299</v>
          </cell>
          <cell r="H110">
            <v>2</v>
          </cell>
          <cell r="I110">
            <v>1.2</v>
          </cell>
        </row>
        <row r="111">
          <cell r="B111" t="str">
            <v>皮山县技工学校</v>
          </cell>
          <cell r="C111">
            <v>2156</v>
          </cell>
          <cell r="D111">
            <v>1723</v>
          </cell>
          <cell r="E111">
            <v>755</v>
          </cell>
          <cell r="F111">
            <v>968</v>
          </cell>
          <cell r="G111">
            <v>433</v>
          </cell>
          <cell r="H111">
            <v>3</v>
          </cell>
          <cell r="I111">
            <v>1.8</v>
          </cell>
        </row>
        <row r="112">
          <cell r="B112" t="str">
            <v>墨玉县技工学校</v>
          </cell>
          <cell r="C112">
            <v>3028</v>
          </cell>
          <cell r="D112">
            <v>1897</v>
          </cell>
          <cell r="E112">
            <v>1084</v>
          </cell>
          <cell r="F112">
            <v>813</v>
          </cell>
          <cell r="G112">
            <v>1131</v>
          </cell>
          <cell r="H112">
            <v>4</v>
          </cell>
          <cell r="I112">
            <v>2.4</v>
          </cell>
        </row>
        <row r="113">
          <cell r="B113" t="str">
            <v>策勒县技工学校</v>
          </cell>
          <cell r="C113">
            <v>458</v>
          </cell>
          <cell r="D113">
            <v>167</v>
          </cell>
          <cell r="E113">
            <v>124</v>
          </cell>
          <cell r="F113">
            <v>43</v>
          </cell>
          <cell r="G113">
            <v>291</v>
          </cell>
          <cell r="H113">
            <v>0</v>
          </cell>
          <cell r="I113">
            <v>0</v>
          </cell>
        </row>
        <row r="114">
          <cell r="B114" t="str">
            <v>于田县技工学校</v>
          </cell>
          <cell r="C114">
            <v>1493</v>
          </cell>
          <cell r="D114">
            <v>1190</v>
          </cell>
          <cell r="E114">
            <v>304</v>
          </cell>
          <cell r="F114">
            <v>886</v>
          </cell>
          <cell r="G114">
            <v>303</v>
          </cell>
          <cell r="H114">
            <v>2</v>
          </cell>
          <cell r="I114">
            <v>1.2</v>
          </cell>
        </row>
        <row r="115">
          <cell r="B115" t="str">
            <v>民丰县技工学校</v>
          </cell>
          <cell r="C115">
            <v>71</v>
          </cell>
          <cell r="D115">
            <v>49</v>
          </cell>
          <cell r="E115">
            <v>44</v>
          </cell>
          <cell r="F115">
            <v>5</v>
          </cell>
          <cell r="G115">
            <v>22</v>
          </cell>
          <cell r="H115">
            <v>0</v>
          </cell>
          <cell r="I11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学生资助补助经费分配表"/>
      <sheetName val="1研究生国家奖学金"/>
      <sheetName val="2研究生国家助学金"/>
      <sheetName val="3本专科国家奖学金、励志奖学金"/>
      <sheetName val="4本专科国家助学金"/>
      <sheetName val="5服兵役"/>
      <sheetName val="6助学贷款奖补资金"/>
      <sheetName val="7少数民族预科"/>
      <sheetName val="8中职奖助学金"/>
      <sheetName val="9中职免学费"/>
      <sheetName val="10高中助学金"/>
      <sheetName val="11高中免学费"/>
      <sheetName val="Sheet8"/>
    </sheetNames>
    <sheetDataSet>
      <sheetData sheetId="0"/>
      <sheetData sheetId="1">
        <row r="5">
          <cell r="B5" t="str">
            <v>研究生培养单位</v>
          </cell>
          <cell r="C5" t="str">
            <v>本次下达</v>
          </cell>
        </row>
        <row r="9">
          <cell r="C9" t="str">
            <v>中央资金</v>
          </cell>
        </row>
        <row r="10">
          <cell r="C10">
            <v>128</v>
          </cell>
        </row>
        <row r="11">
          <cell r="B11" t="str">
            <v>教育厅本级</v>
          </cell>
          <cell r="C11">
            <v>125</v>
          </cell>
        </row>
        <row r="12">
          <cell r="B12" t="str">
            <v>新疆大学</v>
          </cell>
          <cell r="C12">
            <v>55</v>
          </cell>
        </row>
        <row r="13">
          <cell r="B13" t="str">
            <v>新疆农业大学</v>
          </cell>
          <cell r="C13">
            <v>21</v>
          </cell>
        </row>
        <row r="14">
          <cell r="B14" t="str">
            <v>新疆医科大学</v>
          </cell>
          <cell r="C14">
            <v>21</v>
          </cell>
        </row>
        <row r="15">
          <cell r="B15" t="str">
            <v>新疆师范大学</v>
          </cell>
          <cell r="C15">
            <v>9</v>
          </cell>
        </row>
        <row r="16">
          <cell r="B16" t="str">
            <v>新疆艺术学院</v>
          </cell>
          <cell r="C16">
            <v>1</v>
          </cell>
        </row>
        <row r="17">
          <cell r="B17" t="str">
            <v>昌吉学院</v>
          </cell>
          <cell r="C17">
            <v>3</v>
          </cell>
        </row>
        <row r="18">
          <cell r="B18" t="str">
            <v>喀什大学</v>
          </cell>
          <cell r="C18">
            <v>9</v>
          </cell>
        </row>
        <row r="19">
          <cell r="B19" t="str">
            <v>伊犁师范大学</v>
          </cell>
          <cell r="C19">
            <v>6</v>
          </cell>
        </row>
        <row r="20">
          <cell r="B20" t="str">
            <v>新疆财经大学小计</v>
          </cell>
          <cell r="C20">
            <v>3</v>
          </cell>
        </row>
        <row r="21">
          <cell r="B21" t="str">
            <v>新疆财经大学</v>
          </cell>
          <cell r="C21">
            <v>3</v>
          </cell>
        </row>
      </sheetData>
      <sheetData sheetId="2">
        <row r="5">
          <cell r="B5" t="str">
            <v>研究生培养单位</v>
          </cell>
          <cell r="C5" t="str">
            <v>本次下达</v>
          </cell>
        </row>
        <row r="8">
          <cell r="C8" t="str">
            <v>中央资金</v>
          </cell>
        </row>
        <row r="9">
          <cell r="C9">
            <v>1827</v>
          </cell>
        </row>
        <row r="10">
          <cell r="B10" t="str">
            <v>教育厅本级</v>
          </cell>
          <cell r="C10">
            <v>1707</v>
          </cell>
        </row>
        <row r="11">
          <cell r="B11" t="str">
            <v>新疆大学</v>
          </cell>
          <cell r="C11">
            <v>765.68</v>
          </cell>
        </row>
        <row r="12">
          <cell r="B12" t="str">
            <v>新疆农业大学</v>
          </cell>
          <cell r="C12">
            <v>257.32</v>
          </cell>
        </row>
        <row r="13">
          <cell r="B13" t="str">
            <v>新疆医科大学</v>
          </cell>
          <cell r="C13">
            <v>302.12</v>
          </cell>
        </row>
        <row r="14">
          <cell r="B14" t="str">
            <v>新疆师范大学</v>
          </cell>
          <cell r="C14">
            <v>200.6</v>
          </cell>
        </row>
        <row r="15">
          <cell r="B15" t="str">
            <v>新疆艺术学院</v>
          </cell>
          <cell r="C15">
            <v>23.16</v>
          </cell>
        </row>
        <row r="16">
          <cell r="B16" t="str">
            <v>昌吉学院</v>
          </cell>
          <cell r="C16">
            <v>13.24</v>
          </cell>
        </row>
        <row r="17">
          <cell r="B17" t="str">
            <v>喀什大学</v>
          </cell>
          <cell r="C17">
            <v>66.64</v>
          </cell>
        </row>
        <row r="18">
          <cell r="B18" t="str">
            <v>伊犁师范大学</v>
          </cell>
          <cell r="C18">
            <v>78.24</v>
          </cell>
        </row>
        <row r="19">
          <cell r="B19" t="str">
            <v>新疆财经大学小计</v>
          </cell>
          <cell r="C19">
            <v>120</v>
          </cell>
        </row>
        <row r="20">
          <cell r="B20" t="str">
            <v>新疆财经大学</v>
          </cell>
          <cell r="C20">
            <v>120</v>
          </cell>
        </row>
      </sheetData>
      <sheetData sheetId="3">
        <row r="4">
          <cell r="B4" t="str">
            <v>学校名称</v>
          </cell>
          <cell r="C4" t="str">
            <v>本次国家奖学金</v>
          </cell>
        </row>
        <row r="6">
          <cell r="N6" t="str">
            <v>励志奖学金</v>
          </cell>
        </row>
        <row r="7">
          <cell r="C7">
            <v>464.8</v>
          </cell>
        </row>
        <row r="7">
          <cell r="N7">
            <v>1439.5</v>
          </cell>
        </row>
        <row r="8">
          <cell r="B8" t="str">
            <v>区本级合计</v>
          </cell>
          <cell r="C8">
            <v>378.4</v>
          </cell>
        </row>
        <row r="8">
          <cell r="M8" t="str">
            <v>区本级合计</v>
          </cell>
          <cell r="N8">
            <v>1109.5</v>
          </cell>
        </row>
        <row r="9">
          <cell r="B9" t="str">
            <v>教育厅本级</v>
          </cell>
          <cell r="C9">
            <v>288</v>
          </cell>
        </row>
        <row r="9">
          <cell r="M9" t="str">
            <v>教育厅本级</v>
          </cell>
          <cell r="N9">
            <v>805.5</v>
          </cell>
        </row>
        <row r="10">
          <cell r="B10" t="str">
            <v>新疆大学</v>
          </cell>
          <cell r="C10">
            <v>24</v>
          </cell>
        </row>
        <row r="10">
          <cell r="M10" t="str">
            <v>新疆大学</v>
          </cell>
          <cell r="N10">
            <v>56.5</v>
          </cell>
        </row>
        <row r="11">
          <cell r="B11" t="str">
            <v>新疆农业大学小计</v>
          </cell>
          <cell r="C11">
            <v>29.6</v>
          </cell>
        </row>
        <row r="11">
          <cell r="M11" t="str">
            <v>新疆农业大学小计</v>
          </cell>
          <cell r="N11">
            <v>69.5</v>
          </cell>
        </row>
        <row r="12">
          <cell r="B12" t="str">
            <v>新疆农业大学</v>
          </cell>
          <cell r="C12">
            <v>27.2</v>
          </cell>
        </row>
        <row r="12">
          <cell r="M12" t="str">
            <v>新疆农业大学</v>
          </cell>
          <cell r="N12">
            <v>69.5</v>
          </cell>
        </row>
        <row r="13">
          <cell r="B13" t="str">
            <v>新疆农业大学科学技术学院</v>
          </cell>
          <cell r="C13">
            <v>2.4</v>
          </cell>
        </row>
        <row r="13">
          <cell r="M13" t="str">
            <v>新疆农业大学科学技术学院</v>
          </cell>
          <cell r="N13">
            <v>0</v>
          </cell>
        </row>
        <row r="14">
          <cell r="B14" t="str">
            <v>新疆医科大学</v>
          </cell>
          <cell r="C14">
            <v>22.4</v>
          </cell>
        </row>
        <row r="14">
          <cell r="M14" t="str">
            <v>新疆医科大学</v>
          </cell>
          <cell r="N14">
            <v>54.5</v>
          </cell>
        </row>
        <row r="15">
          <cell r="B15" t="str">
            <v>新疆师范大学</v>
          </cell>
          <cell r="C15">
            <v>22.4</v>
          </cell>
        </row>
        <row r="15">
          <cell r="M15" t="str">
            <v>新疆师范大学</v>
          </cell>
          <cell r="N15">
            <v>56.5</v>
          </cell>
        </row>
        <row r="16">
          <cell r="B16" t="str">
            <v>新疆艺术学院</v>
          </cell>
          <cell r="C16">
            <v>4</v>
          </cell>
        </row>
        <row r="16">
          <cell r="M16" t="str">
            <v>新疆艺术学院</v>
          </cell>
          <cell r="N16">
            <v>10.5</v>
          </cell>
        </row>
        <row r="17">
          <cell r="B17" t="str">
            <v>昌吉学院</v>
          </cell>
          <cell r="C17">
            <v>31.2</v>
          </cell>
        </row>
        <row r="17">
          <cell r="M17" t="str">
            <v>昌吉学院</v>
          </cell>
          <cell r="N17">
            <v>88.5</v>
          </cell>
        </row>
        <row r="18">
          <cell r="B18" t="str">
            <v>喀什大学</v>
          </cell>
          <cell r="C18">
            <v>30.4</v>
          </cell>
        </row>
        <row r="18">
          <cell r="M18" t="str">
            <v>喀什大学</v>
          </cell>
          <cell r="N18">
            <v>80.5</v>
          </cell>
        </row>
        <row r="19">
          <cell r="B19" t="str">
            <v>伊犁师范大学</v>
          </cell>
          <cell r="C19">
            <v>24.8</v>
          </cell>
        </row>
        <row r="19">
          <cell r="M19" t="str">
            <v>伊犁师范大学</v>
          </cell>
          <cell r="N19">
            <v>64.5</v>
          </cell>
        </row>
        <row r="20">
          <cell r="B20" t="str">
            <v>新疆理工学院</v>
          </cell>
          <cell r="C20">
            <v>16</v>
          </cell>
        </row>
        <row r="20">
          <cell r="M20" t="str">
            <v>新疆理工学院</v>
          </cell>
          <cell r="N20">
            <v>41.5</v>
          </cell>
        </row>
        <row r="21">
          <cell r="B21" t="str">
            <v>新疆科技学院</v>
          </cell>
          <cell r="C21">
            <v>15.2</v>
          </cell>
        </row>
        <row r="21">
          <cell r="M21" t="str">
            <v>新疆科技学院</v>
          </cell>
          <cell r="N21">
            <v>42.5</v>
          </cell>
        </row>
        <row r="22">
          <cell r="B22" t="str">
            <v>新疆第二医学院</v>
          </cell>
          <cell r="C22">
            <v>5.6</v>
          </cell>
        </row>
        <row r="22">
          <cell r="M22" t="str">
            <v>新疆第二医学院</v>
          </cell>
          <cell r="N22">
            <v>15.5</v>
          </cell>
        </row>
        <row r="23">
          <cell r="B23" t="str">
            <v>新疆应用职业技术学院</v>
          </cell>
          <cell r="C23">
            <v>12.8</v>
          </cell>
        </row>
        <row r="23">
          <cell r="M23" t="str">
            <v>新疆应用职业技术学院</v>
          </cell>
          <cell r="N23">
            <v>53.5</v>
          </cell>
        </row>
        <row r="24">
          <cell r="B24" t="str">
            <v>和田师范专科学校</v>
          </cell>
          <cell r="C24">
            <v>6.4</v>
          </cell>
        </row>
        <row r="24">
          <cell r="M24" t="str">
            <v>和田师范专科学校</v>
          </cell>
          <cell r="N24">
            <v>27</v>
          </cell>
        </row>
        <row r="25">
          <cell r="B25" t="str">
            <v>新疆职业大学</v>
          </cell>
          <cell r="C25">
            <v>10.4</v>
          </cell>
        </row>
        <row r="25">
          <cell r="M25" t="str">
            <v>新疆职业大学</v>
          </cell>
          <cell r="N25">
            <v>38.5</v>
          </cell>
        </row>
        <row r="26">
          <cell r="B26" t="str">
            <v>新疆工程学院</v>
          </cell>
          <cell r="C26">
            <v>17.6</v>
          </cell>
        </row>
        <row r="26">
          <cell r="M26" t="str">
            <v>新疆工程学院</v>
          </cell>
          <cell r="N26">
            <v>47.5</v>
          </cell>
        </row>
        <row r="27">
          <cell r="B27" t="str">
            <v>新疆维吾尔医学专科学校</v>
          </cell>
          <cell r="C27">
            <v>5.6</v>
          </cell>
        </row>
        <row r="27">
          <cell r="M27" t="str">
            <v>新疆维吾尔医学专科学校</v>
          </cell>
          <cell r="N27">
            <v>23</v>
          </cell>
        </row>
        <row r="28">
          <cell r="B28" t="str">
            <v>新疆师范高等专科学校</v>
          </cell>
          <cell r="C28">
            <v>9.6</v>
          </cell>
        </row>
        <row r="28">
          <cell r="M28" t="str">
            <v>新疆师范高等专科学校</v>
          </cell>
          <cell r="N28">
            <v>35.5</v>
          </cell>
        </row>
        <row r="29">
          <cell r="B29" t="str">
            <v>新疆财经大学小计</v>
          </cell>
          <cell r="C29">
            <v>15.2</v>
          </cell>
        </row>
        <row r="29">
          <cell r="M29" t="str">
            <v>新疆财经大学小计</v>
          </cell>
          <cell r="N29">
            <v>38</v>
          </cell>
        </row>
        <row r="30">
          <cell r="B30" t="str">
            <v>新疆财经大学</v>
          </cell>
          <cell r="C30">
            <v>15.2</v>
          </cell>
        </row>
        <row r="30">
          <cell r="M30" t="str">
            <v>新疆财经大学</v>
          </cell>
          <cell r="N30">
            <v>38</v>
          </cell>
        </row>
        <row r="31">
          <cell r="B31" t="str">
            <v>行业办学单位</v>
          </cell>
          <cell r="C31">
            <v>49.6</v>
          </cell>
        </row>
        <row r="31">
          <cell r="M31" t="str">
            <v>行业办学单位</v>
          </cell>
          <cell r="N31">
            <v>184</v>
          </cell>
        </row>
        <row r="32">
          <cell r="B32" t="str">
            <v>新疆警察学院</v>
          </cell>
          <cell r="C32">
            <v>4.8</v>
          </cell>
        </row>
        <row r="32">
          <cell r="M32" t="str">
            <v>新疆警察学院</v>
          </cell>
          <cell r="N32">
            <v>13</v>
          </cell>
        </row>
        <row r="33">
          <cell r="B33" t="str">
            <v>自治区农业厅</v>
          </cell>
          <cell r="C33">
            <v>12</v>
          </cell>
        </row>
        <row r="33">
          <cell r="M33" t="str">
            <v>自治区农业厅</v>
          </cell>
          <cell r="N33">
            <v>44</v>
          </cell>
        </row>
        <row r="34">
          <cell r="B34" t="str">
            <v>新疆农业职业技术学院</v>
          </cell>
          <cell r="C34">
            <v>12</v>
          </cell>
        </row>
        <row r="34">
          <cell r="M34" t="str">
            <v>新疆农业职业技术学院</v>
          </cell>
          <cell r="N34">
            <v>44</v>
          </cell>
        </row>
        <row r="35">
          <cell r="B35" t="str">
            <v>自治区经贸委</v>
          </cell>
          <cell r="C35">
            <v>11.2</v>
          </cell>
        </row>
        <row r="35">
          <cell r="M35" t="str">
            <v>自治区经贸委</v>
          </cell>
          <cell r="N35">
            <v>43</v>
          </cell>
        </row>
        <row r="36">
          <cell r="B36" t="str">
            <v>新疆轻工职业技术学院</v>
          </cell>
          <cell r="C36">
            <v>11.2</v>
          </cell>
        </row>
        <row r="36">
          <cell r="M36" t="str">
            <v>新疆轻工职业技术学院</v>
          </cell>
          <cell r="N36">
            <v>43</v>
          </cell>
        </row>
        <row r="37">
          <cell r="B37" t="str">
            <v>自治区交通厅</v>
          </cell>
          <cell r="C37">
            <v>7.2</v>
          </cell>
        </row>
        <row r="37">
          <cell r="M37" t="str">
            <v>自治区交通厅</v>
          </cell>
          <cell r="N37">
            <v>27.5</v>
          </cell>
        </row>
        <row r="38">
          <cell r="B38" t="str">
            <v>新疆交通职业技术学院</v>
          </cell>
          <cell r="C38">
            <v>7.2</v>
          </cell>
        </row>
        <row r="38">
          <cell r="M38" t="str">
            <v>新疆交通职业技术学院</v>
          </cell>
          <cell r="N38">
            <v>27.5</v>
          </cell>
        </row>
        <row r="39">
          <cell r="B39" t="str">
            <v>自治区建设厅</v>
          </cell>
          <cell r="C39">
            <v>4.8</v>
          </cell>
        </row>
        <row r="39">
          <cell r="M39" t="str">
            <v>自治区建设厅</v>
          </cell>
          <cell r="N39">
            <v>19</v>
          </cell>
        </row>
        <row r="40">
          <cell r="B40" t="str">
            <v>新疆建设职业技术学院</v>
          </cell>
          <cell r="C40">
            <v>4.8</v>
          </cell>
        </row>
        <row r="40">
          <cell r="M40" t="str">
            <v>新疆建设职业技术学院</v>
          </cell>
          <cell r="N40">
            <v>19</v>
          </cell>
        </row>
        <row r="41">
          <cell r="B41" t="str">
            <v>自治区体育局</v>
          </cell>
          <cell r="C41">
            <v>0.8</v>
          </cell>
        </row>
        <row r="41">
          <cell r="M41" t="str">
            <v>自治区体育局</v>
          </cell>
          <cell r="N41">
            <v>3</v>
          </cell>
        </row>
        <row r="42">
          <cell r="B42" t="str">
            <v>新疆体育职业技术学院</v>
          </cell>
          <cell r="C42">
            <v>0.8</v>
          </cell>
        </row>
        <row r="42">
          <cell r="M42" t="str">
            <v>新疆体育职业技术学院</v>
          </cell>
          <cell r="N42">
            <v>3</v>
          </cell>
        </row>
        <row r="43">
          <cell r="B43" t="str">
            <v>自治区人社厅</v>
          </cell>
          <cell r="C43">
            <v>4.8</v>
          </cell>
        </row>
        <row r="43">
          <cell r="M43" t="str">
            <v>自治区人社厅</v>
          </cell>
          <cell r="N43">
            <v>18</v>
          </cell>
        </row>
        <row r="44">
          <cell r="B44" t="str">
            <v>新疆铁道职业技术学院</v>
          </cell>
          <cell r="C44">
            <v>4.8</v>
          </cell>
        </row>
        <row r="44">
          <cell r="M44" t="str">
            <v>新疆铁道职业技术学院</v>
          </cell>
          <cell r="N44">
            <v>18</v>
          </cell>
        </row>
        <row r="45">
          <cell r="B45" t="str">
            <v>新疆工业职业技术学院</v>
          </cell>
          <cell r="C45">
            <v>4</v>
          </cell>
        </row>
        <row r="45">
          <cell r="M45" t="str">
            <v>新疆工业职业技术学院</v>
          </cell>
          <cell r="N45">
            <v>15.5</v>
          </cell>
        </row>
        <row r="46">
          <cell r="B46" t="str">
            <v>新疆司法警官职业学院</v>
          </cell>
          <cell r="C46">
            <v>0</v>
          </cell>
        </row>
        <row r="46">
          <cell r="M46" t="str">
            <v>新疆司法警官职业学院</v>
          </cell>
          <cell r="N46">
            <v>1</v>
          </cell>
        </row>
        <row r="47">
          <cell r="B47" t="str">
            <v>民办学院</v>
          </cell>
          <cell r="C47">
            <v>25.6</v>
          </cell>
        </row>
        <row r="47">
          <cell r="M47" t="str">
            <v>民办学院</v>
          </cell>
          <cell r="N47">
            <v>82</v>
          </cell>
        </row>
        <row r="48">
          <cell r="B48" t="str">
            <v>新疆天山职业技术大学</v>
          </cell>
          <cell r="C48">
            <v>11.2</v>
          </cell>
        </row>
        <row r="48">
          <cell r="M48" t="str">
            <v>新疆天山职业技术大学</v>
          </cell>
          <cell r="N48">
            <v>32</v>
          </cell>
        </row>
        <row r="49">
          <cell r="B49" t="str">
            <v>新疆现代职业技术学院</v>
          </cell>
          <cell r="C49">
            <v>4.8</v>
          </cell>
        </row>
        <row r="49">
          <cell r="M49" t="str">
            <v>新疆现代职业技术学院</v>
          </cell>
          <cell r="N49">
            <v>19.5</v>
          </cell>
        </row>
        <row r="50">
          <cell r="B50" t="str">
            <v>新疆能源职业技术学院</v>
          </cell>
          <cell r="C50">
            <v>4</v>
          </cell>
        </row>
        <row r="50">
          <cell r="M50" t="str">
            <v>新疆能源职业技术学院</v>
          </cell>
          <cell r="N50">
            <v>10.5</v>
          </cell>
        </row>
        <row r="51">
          <cell r="B51" t="str">
            <v>新疆科技职业技术学院</v>
          </cell>
          <cell r="C51">
            <v>2.4</v>
          </cell>
        </row>
        <row r="51">
          <cell r="M51" t="str">
            <v>新疆科技职业技术学院</v>
          </cell>
          <cell r="N51">
            <v>8</v>
          </cell>
        </row>
        <row r="52">
          <cell r="B52" t="str">
            <v>新疆科信职业技术学院</v>
          </cell>
          <cell r="C52">
            <v>3.2</v>
          </cell>
        </row>
        <row r="52">
          <cell r="M52" t="str">
            <v>新疆科信职业技术学院</v>
          </cell>
          <cell r="N52">
            <v>12</v>
          </cell>
        </row>
        <row r="53">
          <cell r="B53" t="str">
            <v>地州合计</v>
          </cell>
          <cell r="C53">
            <v>86.4</v>
          </cell>
        </row>
        <row r="53">
          <cell r="M53" t="str">
            <v>地州合计</v>
          </cell>
          <cell r="N53">
            <v>330</v>
          </cell>
        </row>
        <row r="54">
          <cell r="B54" t="str">
            <v>乌鲁木齐市</v>
          </cell>
          <cell r="C54">
            <v>9.6</v>
          </cell>
        </row>
        <row r="54">
          <cell r="M54" t="str">
            <v>乌鲁木齐市</v>
          </cell>
          <cell r="N54">
            <v>37</v>
          </cell>
        </row>
        <row r="55">
          <cell r="B55" t="str">
            <v>乌鲁木齐职业大学</v>
          </cell>
          <cell r="C55">
            <v>9.6</v>
          </cell>
        </row>
        <row r="55">
          <cell r="M55" t="str">
            <v>乌鲁木齐职业大学</v>
          </cell>
          <cell r="N55">
            <v>37</v>
          </cell>
        </row>
        <row r="56">
          <cell r="B56" t="str">
            <v>克拉玛依市</v>
          </cell>
          <cell r="C56">
            <v>7.2</v>
          </cell>
        </row>
        <row r="56">
          <cell r="M56" t="str">
            <v>克拉玛依市</v>
          </cell>
          <cell r="N56">
            <v>28.5</v>
          </cell>
        </row>
        <row r="57">
          <cell r="B57" t="str">
            <v>克拉玛依职业技术学院</v>
          </cell>
          <cell r="C57">
            <v>7.2</v>
          </cell>
        </row>
        <row r="57">
          <cell r="M57" t="str">
            <v>克拉玛依职业技术学院</v>
          </cell>
          <cell r="N57">
            <v>28.5</v>
          </cell>
        </row>
        <row r="58">
          <cell r="B58" t="str">
            <v>昌吉州</v>
          </cell>
          <cell r="C58">
            <v>10.4</v>
          </cell>
        </row>
        <row r="58">
          <cell r="M58" t="str">
            <v>昌吉州</v>
          </cell>
          <cell r="N58">
            <v>41</v>
          </cell>
        </row>
        <row r="59">
          <cell r="B59" t="str">
            <v>昌吉职业技术学院</v>
          </cell>
          <cell r="C59">
            <v>10.4</v>
          </cell>
        </row>
        <row r="59">
          <cell r="M59" t="str">
            <v>昌吉职业技术学院</v>
          </cell>
          <cell r="N59">
            <v>41</v>
          </cell>
        </row>
        <row r="60">
          <cell r="B60" t="str">
            <v>伊犁州</v>
          </cell>
          <cell r="C60">
            <v>7.2</v>
          </cell>
        </row>
        <row r="60">
          <cell r="M60" t="str">
            <v>伊犁州</v>
          </cell>
          <cell r="N60">
            <v>27</v>
          </cell>
        </row>
        <row r="61">
          <cell r="B61" t="str">
            <v>伊犁职业技术学院</v>
          </cell>
          <cell r="C61">
            <v>7.2</v>
          </cell>
        </row>
        <row r="61">
          <cell r="M61" t="str">
            <v>伊犁职业技术学院</v>
          </cell>
          <cell r="N61">
            <v>27</v>
          </cell>
        </row>
        <row r="62">
          <cell r="B62" t="str">
            <v>巴州</v>
          </cell>
          <cell r="C62">
            <v>10.4</v>
          </cell>
        </row>
        <row r="62">
          <cell r="M62" t="str">
            <v>巴州</v>
          </cell>
          <cell r="N62">
            <v>40.5</v>
          </cell>
        </row>
        <row r="63">
          <cell r="B63" t="str">
            <v>巴音郭楞职业技术学院</v>
          </cell>
          <cell r="C63">
            <v>10.4</v>
          </cell>
        </row>
        <row r="63">
          <cell r="M63" t="str">
            <v>巴音郭楞职业技术学院</v>
          </cell>
          <cell r="N63">
            <v>40.5</v>
          </cell>
        </row>
        <row r="64">
          <cell r="B64" t="str">
            <v>哈密市</v>
          </cell>
          <cell r="C64">
            <v>4</v>
          </cell>
        </row>
        <row r="64">
          <cell r="M64" t="str">
            <v>哈密市</v>
          </cell>
          <cell r="N64">
            <v>15</v>
          </cell>
        </row>
        <row r="65">
          <cell r="B65" t="str">
            <v>哈密职业技术学院</v>
          </cell>
          <cell r="C65">
            <v>4</v>
          </cell>
        </row>
        <row r="65">
          <cell r="M65" t="str">
            <v>哈密职业技术学院</v>
          </cell>
          <cell r="N65">
            <v>15</v>
          </cell>
        </row>
        <row r="66">
          <cell r="B66" t="str">
            <v>吐鲁番市</v>
          </cell>
          <cell r="C66">
            <v>4.8</v>
          </cell>
        </row>
        <row r="66">
          <cell r="M66" t="str">
            <v>吐鲁番市</v>
          </cell>
          <cell r="N66">
            <v>18</v>
          </cell>
        </row>
        <row r="67">
          <cell r="B67" t="str">
            <v>吐鲁番职业技术学院</v>
          </cell>
          <cell r="C67">
            <v>4.8</v>
          </cell>
        </row>
        <row r="67">
          <cell r="M67" t="str">
            <v>吐鲁番职业技术学院</v>
          </cell>
          <cell r="N67">
            <v>18</v>
          </cell>
        </row>
        <row r="68">
          <cell r="B68" t="str">
            <v>博州</v>
          </cell>
          <cell r="C68">
            <v>7.2</v>
          </cell>
        </row>
        <row r="68">
          <cell r="M68" t="str">
            <v>博州</v>
          </cell>
          <cell r="N68">
            <v>29.5</v>
          </cell>
        </row>
        <row r="69">
          <cell r="B69" t="str">
            <v>博尔塔拉职业技术学院</v>
          </cell>
          <cell r="C69">
            <v>7.2</v>
          </cell>
        </row>
        <row r="69">
          <cell r="M69" t="str">
            <v>博尔塔拉职业技术学院</v>
          </cell>
          <cell r="N69">
            <v>29.5</v>
          </cell>
        </row>
        <row r="70">
          <cell r="B70" t="str">
            <v>阿克苏地区</v>
          </cell>
          <cell r="C70">
            <v>8</v>
          </cell>
        </row>
        <row r="70">
          <cell r="M70" t="str">
            <v>阿克苏地区</v>
          </cell>
          <cell r="N70">
            <v>31</v>
          </cell>
        </row>
        <row r="71">
          <cell r="B71" t="str">
            <v>阿克苏职业技术学院</v>
          </cell>
          <cell r="C71">
            <v>8</v>
          </cell>
        </row>
        <row r="71">
          <cell r="M71" t="str">
            <v>阿克苏职业技术学院</v>
          </cell>
          <cell r="N71">
            <v>30</v>
          </cell>
        </row>
        <row r="72">
          <cell r="B72" t="str">
            <v>阿克苏工业职业技术学院</v>
          </cell>
          <cell r="C72">
            <v>0</v>
          </cell>
        </row>
        <row r="72">
          <cell r="M72" t="str">
            <v>阿克苏工业职业技术学院</v>
          </cell>
          <cell r="N72">
            <v>1</v>
          </cell>
        </row>
        <row r="73">
          <cell r="B73" t="str">
            <v>和田地区</v>
          </cell>
          <cell r="C73">
            <v>4</v>
          </cell>
        </row>
        <row r="73">
          <cell r="M73" t="str">
            <v>和田地区</v>
          </cell>
          <cell r="N73">
            <v>14</v>
          </cell>
        </row>
        <row r="74">
          <cell r="B74" t="str">
            <v>和田职业技术学院</v>
          </cell>
          <cell r="C74">
            <v>4</v>
          </cell>
        </row>
        <row r="74">
          <cell r="M74" t="str">
            <v>和田职业技术学院</v>
          </cell>
          <cell r="N74">
            <v>14</v>
          </cell>
        </row>
        <row r="75">
          <cell r="B75" t="str">
            <v>克州</v>
          </cell>
          <cell r="C75">
            <v>3.2</v>
          </cell>
        </row>
        <row r="75">
          <cell r="M75" t="str">
            <v>克州</v>
          </cell>
          <cell r="N75">
            <v>12</v>
          </cell>
        </row>
        <row r="76">
          <cell r="B76" t="str">
            <v>克孜勒苏职业技术学院</v>
          </cell>
          <cell r="C76">
            <v>3.2</v>
          </cell>
        </row>
        <row r="76">
          <cell r="M76" t="str">
            <v>克孜勒苏职业技术学院</v>
          </cell>
          <cell r="N76">
            <v>12</v>
          </cell>
        </row>
        <row r="77">
          <cell r="B77" t="str">
            <v>阿勒泰地区</v>
          </cell>
          <cell r="C77">
            <v>2.4</v>
          </cell>
        </row>
        <row r="77">
          <cell r="M77" t="str">
            <v>阿勒泰地区</v>
          </cell>
          <cell r="N77">
            <v>10.5</v>
          </cell>
        </row>
        <row r="78">
          <cell r="B78" t="str">
            <v>阿勒泰职业技术学院</v>
          </cell>
          <cell r="C78">
            <v>2.4</v>
          </cell>
        </row>
        <row r="78">
          <cell r="M78" t="str">
            <v>阿勒泰职业技术学院</v>
          </cell>
          <cell r="N78">
            <v>10.5</v>
          </cell>
        </row>
        <row r="79">
          <cell r="B79" t="str">
            <v>喀什地区</v>
          </cell>
          <cell r="C79">
            <v>5.6</v>
          </cell>
        </row>
        <row r="79">
          <cell r="M79" t="str">
            <v>喀什地区</v>
          </cell>
          <cell r="N79">
            <v>15.5</v>
          </cell>
        </row>
        <row r="80">
          <cell r="B80" t="str">
            <v>喀什职业技术学院</v>
          </cell>
          <cell r="C80">
            <v>5.6</v>
          </cell>
        </row>
        <row r="80">
          <cell r="M80" t="str">
            <v>喀什职业技术学院</v>
          </cell>
          <cell r="N80">
            <v>14.5</v>
          </cell>
        </row>
        <row r="81">
          <cell r="B81" t="str">
            <v>喀什理工职业技术学院</v>
          </cell>
          <cell r="C81">
            <v>0</v>
          </cell>
        </row>
        <row r="81">
          <cell r="M81" t="str">
            <v>喀什理工职业技术学院</v>
          </cell>
          <cell r="N81">
            <v>1</v>
          </cell>
        </row>
        <row r="82">
          <cell r="B82" t="str">
            <v>塔城</v>
          </cell>
          <cell r="C82">
            <v>2.4</v>
          </cell>
        </row>
        <row r="82">
          <cell r="M82" t="str">
            <v>塔城</v>
          </cell>
          <cell r="N82">
            <v>10.5</v>
          </cell>
        </row>
        <row r="83">
          <cell r="B83" t="str">
            <v>塔城职业技术学院</v>
          </cell>
          <cell r="C83">
            <v>2.4</v>
          </cell>
        </row>
        <row r="83">
          <cell r="M83" t="str">
            <v>塔城职业技术学院</v>
          </cell>
          <cell r="N83">
            <v>10.5</v>
          </cell>
        </row>
      </sheetData>
      <sheetData sheetId="4">
        <row r="4">
          <cell r="N4" t="str">
            <v>本次下达</v>
          </cell>
        </row>
        <row r="6">
          <cell r="N6" t="str">
            <v>中央</v>
          </cell>
        </row>
        <row r="7">
          <cell r="N7">
            <v>5456.41</v>
          </cell>
        </row>
        <row r="8">
          <cell r="M8" t="str">
            <v>区本级合计</v>
          </cell>
          <cell r="N8">
            <v>4179.81</v>
          </cell>
        </row>
        <row r="9">
          <cell r="M9" t="str">
            <v>教育厅本级</v>
          </cell>
          <cell r="N9">
            <v>3009.13</v>
          </cell>
        </row>
        <row r="10">
          <cell r="M10" t="str">
            <v>新疆大学</v>
          </cell>
          <cell r="N10">
            <v>227.34</v>
          </cell>
        </row>
        <row r="11">
          <cell r="M11" t="str">
            <v>新疆农业大学小计</v>
          </cell>
          <cell r="N11">
            <v>269.05</v>
          </cell>
        </row>
        <row r="12">
          <cell r="M12" t="str">
            <v>新疆农业大学</v>
          </cell>
          <cell r="N12">
            <v>263.93</v>
          </cell>
        </row>
        <row r="13">
          <cell r="M13" t="str">
            <v>新疆农业大学科学技术学院</v>
          </cell>
          <cell r="N13">
            <v>5.12</v>
          </cell>
        </row>
        <row r="14">
          <cell r="M14" t="str">
            <v>新疆医科大学</v>
          </cell>
          <cell r="N14">
            <v>213.03</v>
          </cell>
        </row>
        <row r="15">
          <cell r="M15" t="str">
            <v>新疆师范大学</v>
          </cell>
          <cell r="N15">
            <v>215.36</v>
          </cell>
        </row>
        <row r="16">
          <cell r="M16" t="str">
            <v>新疆艺术学院</v>
          </cell>
          <cell r="N16">
            <v>38.27</v>
          </cell>
        </row>
        <row r="17">
          <cell r="M17" t="str">
            <v>昌吉学院</v>
          </cell>
          <cell r="N17">
            <v>326.1</v>
          </cell>
        </row>
        <row r="18">
          <cell r="M18" t="str">
            <v>喀什大学</v>
          </cell>
          <cell r="N18">
            <v>298.6</v>
          </cell>
        </row>
        <row r="19">
          <cell r="M19" t="str">
            <v>伊犁师范大学</v>
          </cell>
          <cell r="N19">
            <v>240.62</v>
          </cell>
        </row>
        <row r="20">
          <cell r="M20" t="str">
            <v>新疆理工学院</v>
          </cell>
          <cell r="N20">
            <v>153.68</v>
          </cell>
        </row>
        <row r="21">
          <cell r="M21" t="str">
            <v>新疆科技学院</v>
          </cell>
          <cell r="N21">
            <v>155.54</v>
          </cell>
        </row>
        <row r="22">
          <cell r="M22" t="str">
            <v>新疆第二医学院</v>
          </cell>
          <cell r="N22">
            <v>56.96</v>
          </cell>
        </row>
        <row r="23">
          <cell r="M23" t="str">
            <v>新疆应用职业技术学院</v>
          </cell>
          <cell r="N23">
            <v>192.77</v>
          </cell>
        </row>
        <row r="24">
          <cell r="M24" t="str">
            <v>和田师范专科学校</v>
          </cell>
          <cell r="N24">
            <v>96.66</v>
          </cell>
        </row>
        <row r="25">
          <cell r="M25" t="str">
            <v>新疆职业大学</v>
          </cell>
          <cell r="N25">
            <v>140.86</v>
          </cell>
        </row>
        <row r="26">
          <cell r="M26" t="str">
            <v>新疆工程学院</v>
          </cell>
          <cell r="N26">
            <v>174.82</v>
          </cell>
        </row>
        <row r="27">
          <cell r="M27" t="str">
            <v>新疆维吾尔医学专科学校</v>
          </cell>
          <cell r="N27">
            <v>81.96</v>
          </cell>
        </row>
        <row r="28">
          <cell r="M28" t="str">
            <v>新疆师范高等专科学校</v>
          </cell>
          <cell r="N28">
            <v>127.51</v>
          </cell>
        </row>
        <row r="29">
          <cell r="M29" t="str">
            <v>新疆财经大学小计</v>
          </cell>
          <cell r="N29">
            <v>151.35</v>
          </cell>
        </row>
        <row r="30">
          <cell r="M30" t="str">
            <v>新疆财经大学</v>
          </cell>
          <cell r="N30">
            <v>151.35</v>
          </cell>
        </row>
        <row r="31">
          <cell r="M31" t="str">
            <v>行业办学单位</v>
          </cell>
          <cell r="N31">
            <v>724.48</v>
          </cell>
        </row>
        <row r="32">
          <cell r="M32" t="str">
            <v>新疆警察学院</v>
          </cell>
          <cell r="N32">
            <v>50.9</v>
          </cell>
        </row>
        <row r="33">
          <cell r="M33" t="str">
            <v>自治区农业厅</v>
          </cell>
          <cell r="N33">
            <v>175.44</v>
          </cell>
        </row>
        <row r="34">
          <cell r="M34" t="str">
            <v>新疆农业职业技术学院</v>
          </cell>
          <cell r="N34">
            <v>175.44</v>
          </cell>
        </row>
        <row r="35">
          <cell r="M35" t="str">
            <v>自治区经贸委</v>
          </cell>
          <cell r="N35">
            <v>165.36</v>
          </cell>
        </row>
        <row r="36">
          <cell r="M36" t="str">
            <v>新疆轻工职业技术学院</v>
          </cell>
          <cell r="N36">
            <v>165.36</v>
          </cell>
        </row>
        <row r="37">
          <cell r="M37" t="str">
            <v>自治区交通厅</v>
          </cell>
          <cell r="N37">
            <v>106.64</v>
          </cell>
        </row>
        <row r="38">
          <cell r="M38" t="str">
            <v>新疆交通职业技术学院</v>
          </cell>
          <cell r="N38">
            <v>106.64</v>
          </cell>
        </row>
        <row r="39">
          <cell r="M39" t="str">
            <v>自治区建设厅</v>
          </cell>
          <cell r="N39">
            <v>75.6</v>
          </cell>
        </row>
        <row r="40">
          <cell r="M40" t="str">
            <v>新疆建设职业技术学院</v>
          </cell>
          <cell r="N40">
            <v>75.6</v>
          </cell>
        </row>
        <row r="41">
          <cell r="M41" t="str">
            <v>自治区体育局</v>
          </cell>
          <cell r="N41">
            <v>11.35</v>
          </cell>
        </row>
        <row r="42">
          <cell r="M42" t="str">
            <v>新疆体育职业技术学院</v>
          </cell>
          <cell r="N42">
            <v>11.35</v>
          </cell>
        </row>
        <row r="43">
          <cell r="M43" t="str">
            <v>自治区人社厅</v>
          </cell>
          <cell r="N43">
            <v>69.34</v>
          </cell>
        </row>
        <row r="44">
          <cell r="M44" t="str">
            <v>新疆铁道职业技术学院</v>
          </cell>
          <cell r="N44">
            <v>69.34</v>
          </cell>
        </row>
        <row r="45">
          <cell r="M45" t="str">
            <v>新疆工业职业技术学院</v>
          </cell>
          <cell r="N45">
            <v>57.45</v>
          </cell>
        </row>
        <row r="46">
          <cell r="M46" t="str">
            <v>新疆司法警官职业学院</v>
          </cell>
          <cell r="N46">
            <v>12.4</v>
          </cell>
        </row>
        <row r="47">
          <cell r="M47" t="str">
            <v>民办学院</v>
          </cell>
          <cell r="N47">
            <v>294.85</v>
          </cell>
        </row>
        <row r="48">
          <cell r="M48" t="str">
            <v>新疆天山职业技术大学</v>
          </cell>
          <cell r="N48">
            <v>108.03</v>
          </cell>
        </row>
        <row r="49">
          <cell r="M49" t="str">
            <v>新疆现代职业技术学院</v>
          </cell>
          <cell r="N49">
            <v>74.24</v>
          </cell>
        </row>
        <row r="50">
          <cell r="M50" t="str">
            <v>新疆能源职业技术学院</v>
          </cell>
          <cell r="N50">
            <v>35.35</v>
          </cell>
        </row>
        <row r="51">
          <cell r="M51" t="str">
            <v>新疆科技职业技术学院</v>
          </cell>
          <cell r="N51">
            <v>31.04</v>
          </cell>
        </row>
        <row r="52">
          <cell r="M52" t="str">
            <v>新疆科信职业技术学院</v>
          </cell>
          <cell r="N52">
            <v>46.19</v>
          </cell>
        </row>
        <row r="53">
          <cell r="M53" t="str">
            <v>地州合计</v>
          </cell>
          <cell r="N53">
            <v>1276.6</v>
          </cell>
        </row>
        <row r="54">
          <cell r="M54" t="str">
            <v>乌鲁木齐市</v>
          </cell>
          <cell r="N54">
            <v>142.49</v>
          </cell>
        </row>
        <row r="55">
          <cell r="M55" t="str">
            <v>乌鲁木齐职业大学</v>
          </cell>
          <cell r="N55">
            <v>142.49</v>
          </cell>
        </row>
        <row r="56">
          <cell r="M56" t="str">
            <v>克拉玛依市</v>
          </cell>
          <cell r="N56">
            <v>108</v>
          </cell>
        </row>
        <row r="57">
          <cell r="M57" t="str">
            <v>克拉玛依职业技术学院</v>
          </cell>
          <cell r="N57">
            <v>108</v>
          </cell>
        </row>
        <row r="58">
          <cell r="M58" t="str">
            <v>昌吉州</v>
          </cell>
          <cell r="N58">
            <v>159.47</v>
          </cell>
        </row>
        <row r="59">
          <cell r="M59" t="str">
            <v>昌吉职业技术学院</v>
          </cell>
          <cell r="N59">
            <v>159.47</v>
          </cell>
        </row>
        <row r="60">
          <cell r="M60" t="str">
            <v>伊犁州</v>
          </cell>
          <cell r="N60">
            <v>104.47</v>
          </cell>
        </row>
        <row r="61">
          <cell r="M61" t="str">
            <v>伊犁职业技术学院</v>
          </cell>
          <cell r="N61">
            <v>104.47</v>
          </cell>
        </row>
        <row r="62">
          <cell r="M62" t="str">
            <v>巴州</v>
          </cell>
          <cell r="N62">
            <v>154.38</v>
          </cell>
        </row>
        <row r="63">
          <cell r="M63" t="str">
            <v>巴音郭楞职业技术学院</v>
          </cell>
          <cell r="N63">
            <v>154.38</v>
          </cell>
        </row>
        <row r="64">
          <cell r="M64" t="str">
            <v>哈密市</v>
          </cell>
          <cell r="N64">
            <v>57.09</v>
          </cell>
        </row>
        <row r="65">
          <cell r="M65" t="str">
            <v>哈密职业技术学院</v>
          </cell>
          <cell r="N65">
            <v>57.09</v>
          </cell>
        </row>
        <row r="66">
          <cell r="M66" t="str">
            <v>吐鲁番市</v>
          </cell>
          <cell r="N66">
            <v>70.88</v>
          </cell>
        </row>
        <row r="67">
          <cell r="M67" t="str">
            <v>吐鲁番职业技术学院</v>
          </cell>
          <cell r="N67">
            <v>70.88</v>
          </cell>
        </row>
        <row r="68">
          <cell r="M68" t="str">
            <v>博州</v>
          </cell>
          <cell r="N68">
            <v>113.54</v>
          </cell>
        </row>
        <row r="69">
          <cell r="M69" t="str">
            <v>博尔塔拉职业技术学院</v>
          </cell>
          <cell r="N69">
            <v>113.54</v>
          </cell>
        </row>
        <row r="70">
          <cell r="M70" t="str">
            <v>阿克苏地区</v>
          </cell>
          <cell r="N70">
            <v>127.21</v>
          </cell>
        </row>
        <row r="71">
          <cell r="M71" t="str">
            <v>阿克苏职业技术学院</v>
          </cell>
          <cell r="N71">
            <v>116.81</v>
          </cell>
        </row>
        <row r="72">
          <cell r="M72" t="str">
            <v>阿克苏工业职业技术学院</v>
          </cell>
          <cell r="N72">
            <v>10.4</v>
          </cell>
        </row>
        <row r="73">
          <cell r="M73" t="str">
            <v>和田地区</v>
          </cell>
          <cell r="N73">
            <v>54.28</v>
          </cell>
        </row>
        <row r="74">
          <cell r="M74" t="str">
            <v>和田职业技术学院</v>
          </cell>
          <cell r="N74">
            <v>54.28</v>
          </cell>
        </row>
        <row r="75">
          <cell r="M75" t="str">
            <v>克州</v>
          </cell>
          <cell r="N75">
            <v>46.56</v>
          </cell>
        </row>
        <row r="76">
          <cell r="M76" t="str">
            <v>克孜勒苏职业技术学院</v>
          </cell>
          <cell r="N76">
            <v>46.56</v>
          </cell>
        </row>
        <row r="77">
          <cell r="M77" t="str">
            <v>阿勒泰地区</v>
          </cell>
          <cell r="N77">
            <v>41.21</v>
          </cell>
        </row>
        <row r="78">
          <cell r="M78" t="str">
            <v>阿勒泰职业技术学院</v>
          </cell>
          <cell r="N78">
            <v>41.21</v>
          </cell>
        </row>
        <row r="79">
          <cell r="M79" t="str">
            <v>喀什地区</v>
          </cell>
          <cell r="N79">
            <v>58.72</v>
          </cell>
        </row>
        <row r="80">
          <cell r="M80" t="str">
            <v>喀什职业技术学院</v>
          </cell>
          <cell r="N80">
            <v>47.3200000000001</v>
          </cell>
        </row>
        <row r="81">
          <cell r="M81" t="str">
            <v>喀什理工职业技术学院</v>
          </cell>
          <cell r="N81">
            <v>11.4</v>
          </cell>
        </row>
        <row r="82">
          <cell r="M82" t="str">
            <v>塔城</v>
          </cell>
          <cell r="N82">
            <v>38.3</v>
          </cell>
        </row>
        <row r="83">
          <cell r="M83" t="str">
            <v>塔城职业技术学院</v>
          </cell>
          <cell r="N83">
            <v>38.3</v>
          </cell>
        </row>
      </sheetData>
      <sheetData sheetId="5">
        <row r="4">
          <cell r="O4" t="str">
            <v>本次下达合计</v>
          </cell>
        </row>
        <row r="6">
          <cell r="O6">
            <v>6094.84</v>
          </cell>
        </row>
        <row r="7">
          <cell r="N7" t="str">
            <v>区本级合计</v>
          </cell>
          <cell r="O7">
            <v>5508.47</v>
          </cell>
        </row>
        <row r="8">
          <cell r="N8" t="str">
            <v>教育厅本级</v>
          </cell>
          <cell r="O8">
            <v>4027.41</v>
          </cell>
        </row>
        <row r="9">
          <cell r="N9" t="str">
            <v>新疆大学</v>
          </cell>
          <cell r="O9">
            <v>394.08</v>
          </cell>
        </row>
        <row r="10">
          <cell r="N10" t="str">
            <v>新疆农业大学小计</v>
          </cell>
          <cell r="O10">
            <v>1177.57</v>
          </cell>
        </row>
        <row r="11">
          <cell r="N11" t="str">
            <v>新疆农业大学</v>
          </cell>
          <cell r="O11">
            <v>533.35</v>
          </cell>
        </row>
        <row r="12">
          <cell r="N12" t="str">
            <v>新疆农业大学科学技术学院</v>
          </cell>
          <cell r="O12">
            <v>644.22</v>
          </cell>
        </row>
        <row r="13">
          <cell r="N13" t="str">
            <v>新疆医科大学</v>
          </cell>
          <cell r="O13">
            <v>111.78</v>
          </cell>
        </row>
        <row r="14">
          <cell r="N14" t="str">
            <v>新疆师范大学</v>
          </cell>
          <cell r="O14">
            <v>224.36</v>
          </cell>
        </row>
        <row r="15">
          <cell r="N15" t="str">
            <v>新疆艺术学院</v>
          </cell>
          <cell r="O15">
            <v>65.04</v>
          </cell>
        </row>
        <row r="16">
          <cell r="N16" t="str">
            <v>昌吉学院</v>
          </cell>
          <cell r="O16">
            <v>201.36</v>
          </cell>
        </row>
        <row r="17">
          <cell r="N17" t="str">
            <v>喀什大学</v>
          </cell>
          <cell r="O17">
            <v>343.3</v>
          </cell>
        </row>
        <row r="18">
          <cell r="N18" t="str">
            <v>伊犁师范大学</v>
          </cell>
          <cell r="O18">
            <v>203.16</v>
          </cell>
        </row>
        <row r="19">
          <cell r="N19" t="str">
            <v>新疆理工学院</v>
          </cell>
          <cell r="O19">
            <v>213.23</v>
          </cell>
        </row>
        <row r="20">
          <cell r="N20" t="str">
            <v>新疆科技学院</v>
          </cell>
          <cell r="O20">
            <v>107.81</v>
          </cell>
        </row>
        <row r="21">
          <cell r="N21" t="str">
            <v>新疆第二医学院</v>
          </cell>
          <cell r="O21">
            <v>31.19</v>
          </cell>
        </row>
        <row r="22">
          <cell r="N22" t="str">
            <v>新疆应用职业技术学院
</v>
          </cell>
          <cell r="O22">
            <v>-16.34</v>
          </cell>
        </row>
        <row r="23">
          <cell r="N23" t="str">
            <v>和田师范专科学校</v>
          </cell>
          <cell r="O23">
            <v>79.5</v>
          </cell>
        </row>
        <row r="24">
          <cell r="N24" t="str">
            <v>新疆职业大学</v>
          </cell>
          <cell r="O24">
            <v>34.86</v>
          </cell>
        </row>
        <row r="25">
          <cell r="N25" t="str">
            <v>新疆工程学院</v>
          </cell>
          <cell r="O25">
            <v>792.4</v>
          </cell>
        </row>
        <row r="26">
          <cell r="N26" t="str">
            <v>新疆维吾尔医学专科学校</v>
          </cell>
          <cell r="O26">
            <v>19.88</v>
          </cell>
        </row>
        <row r="27">
          <cell r="N27" t="str">
            <v>新疆师范高等专科学校</v>
          </cell>
          <cell r="O27">
            <v>44.23</v>
          </cell>
        </row>
        <row r="28">
          <cell r="N28" t="str">
            <v>新疆财经大学小计</v>
          </cell>
          <cell r="O28">
            <v>215.63</v>
          </cell>
        </row>
        <row r="29">
          <cell r="N29" t="str">
            <v>新疆财经大学</v>
          </cell>
          <cell r="O29">
            <v>215.63</v>
          </cell>
        </row>
        <row r="30">
          <cell r="N30" t="str">
            <v>行业办学单位</v>
          </cell>
          <cell r="O30">
            <v>884.34</v>
          </cell>
        </row>
        <row r="31">
          <cell r="N31" t="str">
            <v>新疆警察学院</v>
          </cell>
          <cell r="O31">
            <v>115.52</v>
          </cell>
        </row>
        <row r="32">
          <cell r="N32" t="str">
            <v>自治区农业厅</v>
          </cell>
          <cell r="O32">
            <v>72.95</v>
          </cell>
        </row>
        <row r="33">
          <cell r="N33" t="str">
            <v>新疆农业职业技术学院</v>
          </cell>
          <cell r="O33">
            <v>72.95</v>
          </cell>
        </row>
        <row r="34">
          <cell r="N34" t="str">
            <v>自治区经贸委</v>
          </cell>
          <cell r="O34">
            <v>158.31</v>
          </cell>
        </row>
        <row r="35">
          <cell r="N35" t="str">
            <v>新疆轻工职业技术学院</v>
          </cell>
          <cell r="O35">
            <v>158.31</v>
          </cell>
        </row>
        <row r="36">
          <cell r="N36" t="str">
            <v>自治区交通厅</v>
          </cell>
          <cell r="O36">
            <v>214.68</v>
          </cell>
        </row>
        <row r="37">
          <cell r="N37" t="str">
            <v>新疆交通职业技术学院</v>
          </cell>
          <cell r="O37">
            <v>214.68</v>
          </cell>
        </row>
        <row r="38">
          <cell r="N38" t="str">
            <v>自治区建设厅</v>
          </cell>
          <cell r="O38">
            <v>80.63</v>
          </cell>
        </row>
        <row r="39">
          <cell r="N39" t="str">
            <v>新疆建设职业技术学院</v>
          </cell>
          <cell r="O39">
            <v>80.63</v>
          </cell>
        </row>
        <row r="40">
          <cell r="N40" t="str">
            <v>自治区体育局</v>
          </cell>
          <cell r="O40">
            <v>14.65</v>
          </cell>
        </row>
        <row r="41">
          <cell r="N41" t="str">
            <v>新疆体育职业技术学院</v>
          </cell>
          <cell r="O41">
            <v>14.65</v>
          </cell>
        </row>
        <row r="42">
          <cell r="N42" t="str">
            <v>自治区人社厅</v>
          </cell>
          <cell r="O42">
            <v>141.66</v>
          </cell>
        </row>
        <row r="43">
          <cell r="N43" t="str">
            <v>新疆铁道职业技术学院</v>
          </cell>
          <cell r="O43">
            <v>141.66</v>
          </cell>
        </row>
        <row r="44">
          <cell r="N44" t="str">
            <v>新疆工业职业技术学院</v>
          </cell>
          <cell r="O44">
            <v>85.94</v>
          </cell>
        </row>
        <row r="45">
          <cell r="N45" t="str">
            <v>新疆司法警官职业学院</v>
          </cell>
          <cell r="O45">
            <v>0</v>
          </cell>
        </row>
        <row r="46">
          <cell r="N46" t="str">
            <v>民办学院</v>
          </cell>
          <cell r="O46">
            <v>381.09</v>
          </cell>
        </row>
        <row r="47">
          <cell r="N47" t="str">
            <v>新疆天山职业技术大学</v>
          </cell>
          <cell r="O47">
            <v>201.13</v>
          </cell>
        </row>
        <row r="48">
          <cell r="N48" t="str">
            <v>新疆现代职业技术学院</v>
          </cell>
          <cell r="O48">
            <v>108.83</v>
          </cell>
        </row>
        <row r="49">
          <cell r="N49" t="str">
            <v>新疆能源职业技术学院</v>
          </cell>
          <cell r="O49">
            <v>22.13</v>
          </cell>
        </row>
        <row r="50">
          <cell r="N50" t="str">
            <v>新疆科技职业技术学院</v>
          </cell>
          <cell r="O50">
            <v>30.59</v>
          </cell>
        </row>
        <row r="51">
          <cell r="N51" t="str">
            <v>新疆科信职业技术学院</v>
          </cell>
          <cell r="O51">
            <v>18.41</v>
          </cell>
        </row>
        <row r="52">
          <cell r="N52" t="str">
            <v>地州合计</v>
          </cell>
          <cell r="O52">
            <v>586.37</v>
          </cell>
        </row>
        <row r="53">
          <cell r="N53" t="str">
            <v>乌鲁木齐市</v>
          </cell>
          <cell r="O53">
            <v>125.69</v>
          </cell>
        </row>
        <row r="54">
          <cell r="N54" t="str">
            <v>乌鲁木齐职业大学</v>
          </cell>
          <cell r="O54">
            <v>125.69</v>
          </cell>
        </row>
        <row r="55">
          <cell r="N55" t="str">
            <v>克拉玛依市</v>
          </cell>
          <cell r="O55">
            <v>197.32</v>
          </cell>
        </row>
        <row r="56">
          <cell r="N56" t="str">
            <v>克拉玛依职业技术学院</v>
          </cell>
          <cell r="O56">
            <v>197.32</v>
          </cell>
        </row>
        <row r="57">
          <cell r="N57" t="str">
            <v>昌吉州</v>
          </cell>
          <cell r="O57">
            <v>213.69</v>
          </cell>
        </row>
        <row r="58">
          <cell r="N58" t="str">
            <v>昌吉职业技术学院</v>
          </cell>
          <cell r="O58">
            <v>213.69</v>
          </cell>
        </row>
        <row r="59">
          <cell r="N59" t="str">
            <v>伊犁州</v>
          </cell>
          <cell r="O59">
            <v>6.31</v>
          </cell>
        </row>
        <row r="60">
          <cell r="N60" t="str">
            <v>伊犁职业技术学院</v>
          </cell>
          <cell r="O60">
            <v>6.31</v>
          </cell>
        </row>
        <row r="61">
          <cell r="N61" t="str">
            <v>巴州</v>
          </cell>
          <cell r="O61">
            <v>124.71</v>
          </cell>
        </row>
        <row r="62">
          <cell r="N62" t="str">
            <v>巴音郭楞职业技术学院</v>
          </cell>
          <cell r="O62">
            <v>124.71</v>
          </cell>
        </row>
        <row r="63">
          <cell r="N63" t="str">
            <v>哈密市</v>
          </cell>
          <cell r="O63">
            <v>15.72</v>
          </cell>
        </row>
        <row r="64">
          <cell r="N64" t="str">
            <v>哈密职业技术学院</v>
          </cell>
          <cell r="O64">
            <v>15.72</v>
          </cell>
        </row>
        <row r="65">
          <cell r="N65" t="str">
            <v>吐鲁番市</v>
          </cell>
          <cell r="O65">
            <v>9.81</v>
          </cell>
        </row>
        <row r="66">
          <cell r="N66" t="str">
            <v>吐鲁番职业技术学院</v>
          </cell>
          <cell r="O66">
            <v>9.81</v>
          </cell>
        </row>
        <row r="67">
          <cell r="N67" t="str">
            <v>博州</v>
          </cell>
          <cell r="O67">
            <v>29.75</v>
          </cell>
        </row>
        <row r="68">
          <cell r="N68" t="str">
            <v>博尔塔拉职业技术学院</v>
          </cell>
          <cell r="O68">
            <v>29.75</v>
          </cell>
        </row>
        <row r="69">
          <cell r="N69" t="str">
            <v>阿克苏地区</v>
          </cell>
          <cell r="O69">
            <v>-24.12</v>
          </cell>
        </row>
        <row r="70">
          <cell r="N70" t="str">
            <v>阿克苏职业技术学院</v>
          </cell>
          <cell r="O70">
            <v>-24.12</v>
          </cell>
        </row>
        <row r="71">
          <cell r="N71" t="str">
            <v>阿克苏工业职业技术学院</v>
          </cell>
          <cell r="O71">
            <v>0</v>
          </cell>
        </row>
        <row r="72">
          <cell r="N72" t="str">
            <v>和田地区</v>
          </cell>
          <cell r="O72">
            <v>-176.08</v>
          </cell>
        </row>
        <row r="73">
          <cell r="N73" t="str">
            <v>和田职业技术学院</v>
          </cell>
          <cell r="O73">
            <v>-176.08</v>
          </cell>
        </row>
        <row r="74">
          <cell r="N74" t="str">
            <v>克州</v>
          </cell>
          <cell r="O74">
            <v>7.82</v>
          </cell>
        </row>
        <row r="75">
          <cell r="N75" t="str">
            <v>克州职业技术学院</v>
          </cell>
          <cell r="O75">
            <v>7.82</v>
          </cell>
        </row>
        <row r="76">
          <cell r="N76" t="str">
            <v>阿勒泰地区</v>
          </cell>
          <cell r="O76">
            <v>8.39</v>
          </cell>
        </row>
        <row r="77">
          <cell r="N77" t="str">
            <v>阿勒泰职业技术学院</v>
          </cell>
          <cell r="O77">
            <v>8.39</v>
          </cell>
        </row>
        <row r="78">
          <cell r="N78" t="str">
            <v>喀什地区</v>
          </cell>
          <cell r="O78">
            <v>45.94</v>
          </cell>
        </row>
        <row r="79">
          <cell r="N79" t="str">
            <v>喀什职业技术学院</v>
          </cell>
          <cell r="O79">
            <v>45.94</v>
          </cell>
        </row>
        <row r="80">
          <cell r="N80" t="str">
            <v>喀什理工职业技术学院</v>
          </cell>
          <cell r="O80">
            <v>0</v>
          </cell>
        </row>
        <row r="81">
          <cell r="N81" t="str">
            <v>塔城</v>
          </cell>
          <cell r="O81">
            <v>1.42</v>
          </cell>
        </row>
        <row r="82">
          <cell r="N82" t="str">
            <v>塔城职业技术学院</v>
          </cell>
          <cell r="O82">
            <v>1.42</v>
          </cell>
        </row>
      </sheetData>
      <sheetData sheetId="6">
        <row r="4">
          <cell r="B4" t="str">
            <v>学校名称</v>
          </cell>
          <cell r="C4" t="str">
            <v>分配金额</v>
          </cell>
        </row>
        <row r="6">
          <cell r="B6" t="str">
            <v>合计</v>
          </cell>
          <cell r="C6">
            <v>1100</v>
          </cell>
        </row>
        <row r="7">
          <cell r="B7" t="str">
            <v>区本级合计</v>
          </cell>
          <cell r="C7">
            <v>858</v>
          </cell>
        </row>
        <row r="8">
          <cell r="B8" t="str">
            <v>教育厅本级</v>
          </cell>
          <cell r="C8">
            <v>619</v>
          </cell>
        </row>
        <row r="9">
          <cell r="B9" t="str">
            <v>新疆大学</v>
          </cell>
          <cell r="C9">
            <v>67</v>
          </cell>
        </row>
        <row r="10">
          <cell r="B10" t="str">
            <v>新疆农业大学小计</v>
          </cell>
          <cell r="C10">
            <v>54</v>
          </cell>
        </row>
        <row r="11">
          <cell r="B11" t="str">
            <v>新疆农业大学</v>
          </cell>
          <cell r="C11">
            <v>45</v>
          </cell>
        </row>
        <row r="12">
          <cell r="B12" t="str">
            <v>新疆农业大学科学技术学院</v>
          </cell>
          <cell r="C12">
            <v>9</v>
          </cell>
        </row>
        <row r="13">
          <cell r="B13" t="str">
            <v>新疆医科大学</v>
          </cell>
          <cell r="C13">
            <v>52</v>
          </cell>
        </row>
        <row r="14">
          <cell r="B14" t="str">
            <v>新疆师范大学</v>
          </cell>
          <cell r="C14">
            <v>41</v>
          </cell>
        </row>
        <row r="15">
          <cell r="B15" t="str">
            <v>新疆艺术学院</v>
          </cell>
          <cell r="C15">
            <v>12</v>
          </cell>
        </row>
        <row r="16">
          <cell r="B16" t="str">
            <v>昌吉学院</v>
          </cell>
          <cell r="C16">
            <v>51</v>
          </cell>
        </row>
        <row r="17">
          <cell r="B17" t="str">
            <v>喀什大学</v>
          </cell>
          <cell r="C17">
            <v>94</v>
          </cell>
        </row>
        <row r="18">
          <cell r="B18" t="str">
            <v>伊犁师范大学</v>
          </cell>
          <cell r="C18">
            <v>50</v>
          </cell>
        </row>
        <row r="19">
          <cell r="B19" t="str">
            <v>新疆理工学院</v>
          </cell>
          <cell r="C19">
            <v>27</v>
          </cell>
        </row>
        <row r="20">
          <cell r="B20" t="str">
            <v>新疆科技学院</v>
          </cell>
          <cell r="C20">
            <v>30</v>
          </cell>
        </row>
        <row r="21">
          <cell r="B21" t="str">
            <v>新疆第二医学院</v>
          </cell>
          <cell r="C21">
            <v>12</v>
          </cell>
        </row>
        <row r="22">
          <cell r="B22" t="str">
            <v>新疆应用职业技术学院
</v>
          </cell>
          <cell r="C22">
            <v>22</v>
          </cell>
        </row>
        <row r="23">
          <cell r="B23" t="str">
            <v>和田师范专科学校</v>
          </cell>
          <cell r="C23">
            <v>24</v>
          </cell>
        </row>
        <row r="24">
          <cell r="B24" t="str">
            <v>新疆职业大学</v>
          </cell>
          <cell r="C24">
            <v>21</v>
          </cell>
        </row>
        <row r="25">
          <cell r="B25" t="str">
            <v>新疆工程学院</v>
          </cell>
          <cell r="C25">
            <v>29</v>
          </cell>
        </row>
        <row r="26">
          <cell r="B26" t="str">
            <v>新疆维吾尔医学专科学校</v>
          </cell>
          <cell r="C26">
            <v>14</v>
          </cell>
        </row>
        <row r="27">
          <cell r="B27" t="str">
            <v>新疆师范高等专科学校</v>
          </cell>
          <cell r="C27">
            <v>19</v>
          </cell>
        </row>
        <row r="28">
          <cell r="B28" t="str">
            <v>新疆财经大学小计</v>
          </cell>
          <cell r="C28">
            <v>24</v>
          </cell>
        </row>
        <row r="29">
          <cell r="B29" t="str">
            <v>新疆财经大学</v>
          </cell>
          <cell r="C29">
            <v>24</v>
          </cell>
        </row>
        <row r="30">
          <cell r="B30" t="str">
            <v>行业办学单位</v>
          </cell>
          <cell r="C30">
            <v>116</v>
          </cell>
        </row>
        <row r="31">
          <cell r="B31" t="str">
            <v>新疆警察学院</v>
          </cell>
          <cell r="C31">
            <v>8</v>
          </cell>
        </row>
        <row r="32">
          <cell r="B32" t="str">
            <v>自治区农业厅</v>
          </cell>
          <cell r="C32">
            <v>28</v>
          </cell>
        </row>
        <row r="33">
          <cell r="B33" t="str">
            <v>新疆农业职业技术学院</v>
          </cell>
          <cell r="C33">
            <v>28</v>
          </cell>
        </row>
        <row r="34">
          <cell r="B34" t="str">
            <v>自治区经贸委</v>
          </cell>
          <cell r="C34">
            <v>16</v>
          </cell>
        </row>
        <row r="35">
          <cell r="B35" t="str">
            <v>新疆轻工职业技术学院</v>
          </cell>
          <cell r="C35">
            <v>16</v>
          </cell>
        </row>
        <row r="36">
          <cell r="B36" t="str">
            <v>自治区交通厅</v>
          </cell>
          <cell r="C36">
            <v>16</v>
          </cell>
        </row>
        <row r="37">
          <cell r="B37" t="str">
            <v>新疆交通职业技术学院</v>
          </cell>
          <cell r="C37">
            <v>16</v>
          </cell>
        </row>
        <row r="38">
          <cell r="B38" t="str">
            <v>自治区建设厅</v>
          </cell>
          <cell r="C38">
            <v>14</v>
          </cell>
        </row>
        <row r="39">
          <cell r="B39" t="str">
            <v>新疆建设职业技术学院</v>
          </cell>
          <cell r="C39">
            <v>14</v>
          </cell>
        </row>
        <row r="40">
          <cell r="B40" t="str">
            <v>自治区体育局</v>
          </cell>
          <cell r="C40">
            <v>8</v>
          </cell>
        </row>
        <row r="41">
          <cell r="B41" t="str">
            <v>新疆体育职业技术学院</v>
          </cell>
          <cell r="C41">
            <v>8</v>
          </cell>
        </row>
        <row r="42">
          <cell r="B42" t="str">
            <v>自治区人社厅</v>
          </cell>
          <cell r="C42">
            <v>26</v>
          </cell>
        </row>
        <row r="43">
          <cell r="B43" t="str">
            <v>新疆铁道职业技术学院</v>
          </cell>
          <cell r="C43">
            <v>14</v>
          </cell>
        </row>
        <row r="44">
          <cell r="B44" t="str">
            <v>新疆工业职业技术学院</v>
          </cell>
          <cell r="C44">
            <v>12</v>
          </cell>
        </row>
        <row r="45">
          <cell r="B45" t="str">
            <v>新疆司法警官职业学院</v>
          </cell>
          <cell r="C45">
            <v>0</v>
          </cell>
        </row>
        <row r="46">
          <cell r="B46" t="str">
            <v>民办学院</v>
          </cell>
          <cell r="C46">
            <v>99</v>
          </cell>
        </row>
        <row r="47">
          <cell r="B47" t="str">
            <v>新疆天山职业技术大学</v>
          </cell>
          <cell r="C47">
            <v>28</v>
          </cell>
        </row>
        <row r="48">
          <cell r="B48" t="str">
            <v>新疆现代职业技术学院</v>
          </cell>
          <cell r="C48">
            <v>25</v>
          </cell>
        </row>
        <row r="49">
          <cell r="B49" t="str">
            <v>新疆能源职业技术学院</v>
          </cell>
          <cell r="C49">
            <v>18</v>
          </cell>
        </row>
        <row r="50">
          <cell r="B50" t="str">
            <v>新疆科技职业技术学院</v>
          </cell>
          <cell r="C50">
            <v>13</v>
          </cell>
        </row>
        <row r="51">
          <cell r="B51" t="str">
            <v>新疆科信职业技术学院</v>
          </cell>
          <cell r="C51">
            <v>15</v>
          </cell>
        </row>
        <row r="52">
          <cell r="B52" t="str">
            <v>地州合计</v>
          </cell>
          <cell r="C52">
            <v>242</v>
          </cell>
        </row>
        <row r="53">
          <cell r="B53" t="str">
            <v>乌鲁木齐市</v>
          </cell>
          <cell r="C53">
            <v>11</v>
          </cell>
        </row>
        <row r="54">
          <cell r="B54" t="str">
            <v>乌鲁木齐职业大学</v>
          </cell>
          <cell r="C54">
            <v>11</v>
          </cell>
        </row>
        <row r="55">
          <cell r="B55" t="str">
            <v>克拉玛依市</v>
          </cell>
          <cell r="C55">
            <v>13</v>
          </cell>
        </row>
        <row r="56">
          <cell r="B56" t="str">
            <v>克拉玛依职业技术学院</v>
          </cell>
          <cell r="C56">
            <v>13</v>
          </cell>
        </row>
        <row r="57">
          <cell r="B57" t="str">
            <v>昌吉州</v>
          </cell>
          <cell r="C57">
            <v>17</v>
          </cell>
        </row>
        <row r="58">
          <cell r="B58" t="str">
            <v>昌吉职业技术学院</v>
          </cell>
          <cell r="C58">
            <v>17</v>
          </cell>
        </row>
        <row r="59">
          <cell r="B59" t="str">
            <v>伊犁州</v>
          </cell>
          <cell r="C59">
            <v>15</v>
          </cell>
        </row>
        <row r="60">
          <cell r="B60" t="str">
            <v>伊犁职业技术学院</v>
          </cell>
          <cell r="C60">
            <v>15</v>
          </cell>
        </row>
        <row r="61">
          <cell r="B61" t="str">
            <v>巴州</v>
          </cell>
          <cell r="C61">
            <v>23</v>
          </cell>
        </row>
        <row r="62">
          <cell r="B62" t="str">
            <v>巴音郭楞职业技术学院</v>
          </cell>
          <cell r="C62">
            <v>23</v>
          </cell>
        </row>
        <row r="63">
          <cell r="B63" t="str">
            <v>哈密市</v>
          </cell>
          <cell r="C63">
            <v>13</v>
          </cell>
        </row>
        <row r="64">
          <cell r="B64" t="str">
            <v>哈密职业技术学院</v>
          </cell>
          <cell r="C64">
            <v>13</v>
          </cell>
        </row>
        <row r="65">
          <cell r="B65" t="str">
            <v>吐鲁番市</v>
          </cell>
          <cell r="C65">
            <v>14</v>
          </cell>
        </row>
        <row r="66">
          <cell r="B66" t="str">
            <v>吐鲁番职业技术学院</v>
          </cell>
          <cell r="C66">
            <v>14</v>
          </cell>
        </row>
        <row r="67">
          <cell r="B67" t="str">
            <v>博州</v>
          </cell>
          <cell r="C67">
            <v>19</v>
          </cell>
        </row>
        <row r="68">
          <cell r="B68" t="str">
            <v>博尔塔拉职业技术学院</v>
          </cell>
          <cell r="C68">
            <v>19</v>
          </cell>
        </row>
        <row r="69">
          <cell r="B69" t="str">
            <v>阿克苏地区</v>
          </cell>
          <cell r="C69">
            <v>21</v>
          </cell>
        </row>
        <row r="70">
          <cell r="B70" t="str">
            <v>阿克苏职业技术学院</v>
          </cell>
          <cell r="C70">
            <v>21</v>
          </cell>
        </row>
        <row r="71">
          <cell r="B71" t="str">
            <v>阿克苏工业职业学院</v>
          </cell>
          <cell r="C71">
            <v>0</v>
          </cell>
        </row>
        <row r="72">
          <cell r="B72" t="str">
            <v>和田地区</v>
          </cell>
          <cell r="C72">
            <v>12</v>
          </cell>
        </row>
        <row r="73">
          <cell r="B73" t="str">
            <v>和田职业技术学院</v>
          </cell>
          <cell r="C73">
            <v>12</v>
          </cell>
        </row>
        <row r="74">
          <cell r="B74" t="str">
            <v>克州</v>
          </cell>
          <cell r="C74">
            <v>7</v>
          </cell>
        </row>
        <row r="75">
          <cell r="B75" t="str">
            <v>克州职业技术学院</v>
          </cell>
          <cell r="C75">
            <v>7</v>
          </cell>
        </row>
        <row r="76">
          <cell r="B76" t="str">
            <v>阿勒泰地区</v>
          </cell>
          <cell r="C76">
            <v>35</v>
          </cell>
        </row>
        <row r="77">
          <cell r="B77" t="str">
            <v>阿勒泰职业技术学院</v>
          </cell>
          <cell r="C77">
            <v>35</v>
          </cell>
        </row>
        <row r="78">
          <cell r="B78" t="str">
            <v>喀什地区</v>
          </cell>
          <cell r="C78">
            <v>24</v>
          </cell>
        </row>
        <row r="79">
          <cell r="B79" t="str">
            <v>喀什职业技术学院</v>
          </cell>
          <cell r="C79">
            <v>19</v>
          </cell>
        </row>
        <row r="80">
          <cell r="B80" t="str">
            <v>喀什理工职业技术学院</v>
          </cell>
          <cell r="C80">
            <v>5</v>
          </cell>
        </row>
        <row r="81">
          <cell r="B81" t="str">
            <v>塔城</v>
          </cell>
          <cell r="C81">
            <v>18</v>
          </cell>
        </row>
        <row r="82">
          <cell r="B82" t="str">
            <v>塔城职业技术学院</v>
          </cell>
          <cell r="C82">
            <v>18</v>
          </cell>
        </row>
      </sheetData>
      <sheetData sheetId="7"/>
      <sheetData sheetId="8">
        <row r="2">
          <cell r="Y2" t="str">
            <v>助学金</v>
          </cell>
        </row>
        <row r="3">
          <cell r="Y3">
            <v>976.4</v>
          </cell>
        </row>
        <row r="4">
          <cell r="X4" t="str">
            <v>区属学校合计</v>
          </cell>
          <cell r="Y4">
            <v>120.94</v>
          </cell>
        </row>
        <row r="5">
          <cell r="X5" t="str">
            <v>教育厅本级学校</v>
          </cell>
          <cell r="Y5">
            <v>22.69</v>
          </cell>
        </row>
        <row r="6">
          <cell r="X6" t="str">
            <v>新疆艺术学院附属中等艺术学校</v>
          </cell>
          <cell r="Y6">
            <v>6.07</v>
          </cell>
        </row>
        <row r="7">
          <cell r="X7" t="str">
            <v>新疆师范高等专科学校</v>
          </cell>
          <cell r="Y7">
            <v>10.56</v>
          </cell>
        </row>
        <row r="8">
          <cell r="X8" t="str">
            <v>新疆职业大学(中专部)</v>
          </cell>
          <cell r="Y8">
            <v>6.06</v>
          </cell>
        </row>
        <row r="9">
          <cell r="X9" t="str">
            <v>新疆维吾尔医学高等专科学校（中专部）</v>
          </cell>
          <cell r="Y9">
            <v>0</v>
          </cell>
        </row>
        <row r="10">
          <cell r="X10" t="str">
            <v>新疆应用职业技术学院</v>
          </cell>
          <cell r="Y10">
            <v>0</v>
          </cell>
        </row>
        <row r="11">
          <cell r="X11" t="str">
            <v>行业厅局学校</v>
          </cell>
          <cell r="Y11">
            <v>66.33</v>
          </cell>
        </row>
        <row r="12">
          <cell r="X12" t="str">
            <v>新疆广播影视学校</v>
          </cell>
          <cell r="Y12">
            <v>31.52</v>
          </cell>
        </row>
        <row r="13">
          <cell r="X13" t="str">
            <v>新疆司法警官学校</v>
          </cell>
          <cell r="Y13">
            <v>0</v>
          </cell>
        </row>
        <row r="14">
          <cell r="X14" t="str">
            <v>新疆水利水电学校</v>
          </cell>
          <cell r="Y14">
            <v>0</v>
          </cell>
        </row>
        <row r="15">
          <cell r="X15" t="str">
            <v>新疆工业职业技术学院(原钢铁学校)</v>
          </cell>
          <cell r="Y15">
            <v>0</v>
          </cell>
        </row>
        <row r="16">
          <cell r="X16" t="str">
            <v>新疆工业经济学校（新疆经济贸易技术学校）</v>
          </cell>
          <cell r="Y16">
            <v>0</v>
          </cell>
        </row>
        <row r="17">
          <cell r="X17" t="str">
            <v>新疆供销学校</v>
          </cell>
          <cell r="Y17">
            <v>0</v>
          </cell>
        </row>
        <row r="18">
          <cell r="X18" t="str">
            <v>新疆体育职业技术学院</v>
          </cell>
          <cell r="Y18">
            <v>0.81</v>
          </cell>
        </row>
        <row r="19">
          <cell r="X19" t="str">
            <v>新疆特殊教育职业中专</v>
          </cell>
          <cell r="Y19">
            <v>1.51</v>
          </cell>
        </row>
        <row r="20">
          <cell r="X20" t="str">
            <v>新疆林业学校</v>
          </cell>
          <cell r="Y20">
            <v>0</v>
          </cell>
        </row>
        <row r="21">
          <cell r="X21" t="str">
            <v>新疆商贸经济学校</v>
          </cell>
          <cell r="Y21">
            <v>0</v>
          </cell>
        </row>
        <row r="22">
          <cell r="X22" t="str">
            <v>新疆地质职业中等专业学校</v>
          </cell>
          <cell r="Y22">
            <v>0</v>
          </cell>
        </row>
        <row r="23">
          <cell r="X23" t="str">
            <v>新疆文化艺术学校</v>
          </cell>
          <cell r="Y23">
            <v>17.55</v>
          </cell>
        </row>
        <row r="24">
          <cell r="X24" t="str">
            <v>新疆铁道职业技术学院（中专部）</v>
          </cell>
          <cell r="Y24">
            <v>4.11</v>
          </cell>
        </row>
        <row r="25">
          <cell r="X25" t="str">
            <v>新疆警察学院附属保安学校</v>
          </cell>
          <cell r="Y25">
            <v>0.59</v>
          </cell>
        </row>
        <row r="26">
          <cell r="X26" t="str">
            <v>新疆建设职业技术学院（中专部）</v>
          </cell>
          <cell r="Y26">
            <v>10.24</v>
          </cell>
        </row>
        <row r="27">
          <cell r="X27" t="str">
            <v>新疆交通职业技术学院（中专部）</v>
          </cell>
          <cell r="Y27">
            <v>0</v>
          </cell>
        </row>
        <row r="28">
          <cell r="X28" t="str">
            <v>新疆农业职业技术学院（中专部）</v>
          </cell>
          <cell r="Y28">
            <v>0</v>
          </cell>
        </row>
        <row r="29">
          <cell r="X29" t="str">
            <v>新疆轻工职业技术学院（中专部）</v>
          </cell>
          <cell r="Y29">
            <v>0</v>
          </cell>
        </row>
        <row r="30">
          <cell r="X30" t="str">
            <v>新疆矿业中等职业学校</v>
          </cell>
          <cell r="Y30">
            <v>0</v>
          </cell>
        </row>
        <row r="31">
          <cell r="X31" t="str">
            <v>新疆安装工程学校</v>
          </cell>
          <cell r="Y31">
            <v>0</v>
          </cell>
        </row>
        <row r="32">
          <cell r="X32" t="str">
            <v>中央垂管学校</v>
          </cell>
          <cell r="Y32">
            <v>0</v>
          </cell>
        </row>
        <row r="33">
          <cell r="X33" t="str">
            <v>新疆信息工程学校</v>
          </cell>
          <cell r="Y33">
            <v>0</v>
          </cell>
        </row>
        <row r="34">
          <cell r="X34" t="str">
            <v>民办学校</v>
          </cell>
          <cell r="Y34">
            <v>31.92</v>
          </cell>
        </row>
        <row r="35">
          <cell r="X35" t="str">
            <v>新疆天山职业大学（中专部）</v>
          </cell>
          <cell r="Y35">
            <v>0</v>
          </cell>
        </row>
        <row r="36">
          <cell r="X36" t="str">
            <v>新疆现代职业技术学院（中专部）</v>
          </cell>
          <cell r="Y36">
            <v>0</v>
          </cell>
        </row>
        <row r="37">
          <cell r="X37" t="str">
            <v>新疆科技职业技术学院</v>
          </cell>
          <cell r="Y37">
            <v>0</v>
          </cell>
        </row>
        <row r="38">
          <cell r="X38" t="str">
            <v>新疆能源职业技术学院</v>
          </cell>
          <cell r="Y38">
            <v>0</v>
          </cell>
        </row>
        <row r="39">
          <cell r="X39" t="str">
            <v>新疆科信职业技术学院</v>
          </cell>
          <cell r="Y39">
            <v>31.92</v>
          </cell>
        </row>
        <row r="40">
          <cell r="X40" t="str">
            <v>地（州、市）学校</v>
          </cell>
          <cell r="Y40">
            <v>855.46</v>
          </cell>
        </row>
        <row r="41">
          <cell r="X41" t="str">
            <v>乌鲁木齐市</v>
          </cell>
          <cell r="Y41">
            <v>18.18</v>
          </cell>
        </row>
        <row r="42">
          <cell r="X42" t="str">
            <v>乌鲁木齐市米东区职业中等专业学校</v>
          </cell>
          <cell r="Y42">
            <v>7.4</v>
          </cell>
        </row>
        <row r="43">
          <cell r="X43" t="str">
            <v>乌鲁木齐市财政会计职业学校</v>
          </cell>
          <cell r="Y43">
            <v>-4.43</v>
          </cell>
        </row>
        <row r="44">
          <cell r="X44" t="str">
            <v>乌鲁木齐市聋人学校</v>
          </cell>
          <cell r="Y44">
            <v>-0.12</v>
          </cell>
        </row>
        <row r="45">
          <cell r="X45" t="str">
            <v>乌鲁木齐市体育运动学校</v>
          </cell>
          <cell r="Y45">
            <v>0.98</v>
          </cell>
        </row>
        <row r="46">
          <cell r="X46" t="str">
            <v>乌鲁木齐市职业中等专业学校</v>
          </cell>
          <cell r="Y46">
            <v>16.94</v>
          </cell>
        </row>
        <row r="47">
          <cell r="X47" t="str">
            <v>乌鲁木齐市盲人学校（乌鲁木齐推拿职业学校）</v>
          </cell>
          <cell r="Y47">
            <v>0.45</v>
          </cell>
        </row>
        <row r="48">
          <cell r="X48" t="str">
            <v>乌鲁木齐市第二职业中等专业学校</v>
          </cell>
          <cell r="Y48">
            <v>0.44</v>
          </cell>
        </row>
        <row r="49">
          <cell r="X49" t="str">
            <v>乌鲁木齐职业大学中专部</v>
          </cell>
          <cell r="Y49">
            <v>-3.48</v>
          </cell>
        </row>
        <row r="50">
          <cell r="X50" t="str">
            <v>克拉玛依市</v>
          </cell>
          <cell r="Y50">
            <v>-39.5</v>
          </cell>
        </row>
        <row r="51">
          <cell r="X51" t="str">
            <v>克拉玛依职业技术学院（中专部）</v>
          </cell>
          <cell r="Y51">
            <v>-39.5</v>
          </cell>
        </row>
        <row r="52">
          <cell r="X52" t="str">
            <v>吐鲁番市</v>
          </cell>
          <cell r="Y52">
            <v>27.47</v>
          </cell>
        </row>
        <row r="53">
          <cell r="X53" t="str">
            <v>鄯善县中等职业技术学校</v>
          </cell>
          <cell r="Y53">
            <v>10.13</v>
          </cell>
        </row>
        <row r="54">
          <cell r="X54" t="str">
            <v>吐鲁番职业技术学院</v>
          </cell>
          <cell r="Y54">
            <v>-7.31</v>
          </cell>
        </row>
        <row r="55">
          <cell r="X55" t="str">
            <v>托克逊县职业高中学校</v>
          </cell>
          <cell r="Y55">
            <v>10.62</v>
          </cell>
        </row>
        <row r="56">
          <cell r="X56" t="str">
            <v>吐鲁番市高昌区中等职业技术学校</v>
          </cell>
          <cell r="Y56">
            <v>14.03</v>
          </cell>
        </row>
        <row r="57">
          <cell r="X57" t="str">
            <v>哈密市</v>
          </cell>
          <cell r="Y57">
            <v>50.31</v>
          </cell>
        </row>
        <row r="58">
          <cell r="X58" t="str">
            <v>哈密中等职业学校</v>
          </cell>
          <cell r="Y58">
            <v>48.8</v>
          </cell>
        </row>
        <row r="59">
          <cell r="X59" t="str">
            <v>哈密职业技术学院（中专部）</v>
          </cell>
          <cell r="Y59">
            <v>1.51</v>
          </cell>
        </row>
        <row r="60">
          <cell r="X60" t="str">
            <v>哈密市伊州区职业高中</v>
          </cell>
          <cell r="Y60">
            <v>0</v>
          </cell>
        </row>
        <row r="61">
          <cell r="X61" t="str">
            <v>昌吉州</v>
          </cell>
          <cell r="Y61">
            <v>31.11</v>
          </cell>
        </row>
        <row r="62">
          <cell r="X62" t="str">
            <v>昌吉职业技术学院（中专部）</v>
          </cell>
          <cell r="Y62">
            <v>0.81</v>
          </cell>
        </row>
        <row r="63">
          <cell r="X63" t="str">
            <v>阜康市职业中等专业学校</v>
          </cell>
          <cell r="Y63">
            <v>-0.73</v>
          </cell>
        </row>
        <row r="64">
          <cell r="X64" t="str">
            <v>呼图壁中等职业技术学校</v>
          </cell>
          <cell r="Y64">
            <v>11.65</v>
          </cell>
        </row>
        <row r="65">
          <cell r="X65" t="str">
            <v>吉木萨尔中等职业技术学校</v>
          </cell>
          <cell r="Y65">
            <v>11.96</v>
          </cell>
        </row>
        <row r="66">
          <cell r="X66" t="str">
            <v>玛纳斯县中等职业技术学校</v>
          </cell>
          <cell r="Y66">
            <v>3.01</v>
          </cell>
        </row>
        <row r="67">
          <cell r="X67" t="str">
            <v>奇台中等职业技术学校（奇台高级技工学校）</v>
          </cell>
          <cell r="Y67">
            <v>1.99</v>
          </cell>
        </row>
        <row r="68">
          <cell r="X68" t="str">
            <v>木垒哈萨克自治县中等职业技术学校</v>
          </cell>
          <cell r="Y68">
            <v>2.42</v>
          </cell>
        </row>
        <row r="69">
          <cell r="X69" t="str">
            <v>博州</v>
          </cell>
          <cell r="Y69">
            <v>27.69</v>
          </cell>
        </row>
        <row r="70">
          <cell r="X70" t="str">
            <v>博州中等职业技术学院（中专部）</v>
          </cell>
          <cell r="Y70">
            <v>27.69</v>
          </cell>
        </row>
        <row r="71">
          <cell r="X71" t="str">
            <v>巴州</v>
          </cell>
          <cell r="Y71">
            <v>-123</v>
          </cell>
        </row>
        <row r="72">
          <cell r="X72" t="str">
            <v>巴音郭楞职业技术学院（中专部）</v>
          </cell>
          <cell r="Y72">
            <v>-0.64</v>
          </cell>
        </row>
        <row r="73">
          <cell r="X73" t="str">
            <v>巴州师范学校</v>
          </cell>
          <cell r="Y73">
            <v>-6.39</v>
          </cell>
        </row>
        <row r="74">
          <cell r="X74" t="str">
            <v>巴州卫生学校</v>
          </cell>
          <cell r="Y74">
            <v>-157.96</v>
          </cell>
        </row>
        <row r="75">
          <cell r="X75" t="str">
            <v>轮台县职业高中学校</v>
          </cell>
          <cell r="Y75">
            <v>2.62</v>
          </cell>
        </row>
        <row r="76">
          <cell r="X76" t="str">
            <v>焉耆县职业技术学校</v>
          </cell>
          <cell r="Y76">
            <v>2.98</v>
          </cell>
        </row>
        <row r="77">
          <cell r="X77" t="str">
            <v>尉犁县职业高中</v>
          </cell>
          <cell r="Y77">
            <v>-1.54</v>
          </cell>
        </row>
        <row r="78">
          <cell r="X78" t="str">
            <v>巴州红旗中等职业学校</v>
          </cell>
          <cell r="Y78">
            <v>11.53</v>
          </cell>
        </row>
        <row r="79">
          <cell r="X79" t="str">
            <v>和静县中等职业学校</v>
          </cell>
          <cell r="Y79">
            <v>7.55</v>
          </cell>
        </row>
        <row r="80">
          <cell r="X80" t="str">
            <v>巴州特教学校</v>
          </cell>
          <cell r="Y80">
            <v>-0.88</v>
          </cell>
        </row>
        <row r="81">
          <cell r="X81" t="str">
            <v>博湖县奇石职业高级中学</v>
          </cell>
          <cell r="Y81">
            <v>-1.5</v>
          </cell>
        </row>
        <row r="82">
          <cell r="X82" t="str">
            <v>巴州和硕县高级中学</v>
          </cell>
          <cell r="Y82">
            <v>2.01</v>
          </cell>
        </row>
        <row r="83">
          <cell r="X83" t="str">
            <v>巴州且末县第一中学</v>
          </cell>
          <cell r="Y83">
            <v>-0.46</v>
          </cell>
        </row>
        <row r="84">
          <cell r="X84" t="str">
            <v>若羌县职业高中</v>
          </cell>
          <cell r="Y84">
            <v>0.1</v>
          </cell>
        </row>
        <row r="85">
          <cell r="X85" t="str">
            <v>库尔勒市现代职业高中学校</v>
          </cell>
          <cell r="Y85">
            <v>0.3</v>
          </cell>
        </row>
        <row r="86">
          <cell r="X86" t="str">
            <v>库尔勒市奇石职业高中</v>
          </cell>
          <cell r="Y86">
            <v>15.21</v>
          </cell>
        </row>
        <row r="87">
          <cell r="X87" t="str">
            <v>库尔勒市利民学校</v>
          </cell>
          <cell r="Y87">
            <v>4.07</v>
          </cell>
        </row>
        <row r="88">
          <cell r="X88" t="str">
            <v>阿克苏地区</v>
          </cell>
          <cell r="Y88">
            <v>220.02</v>
          </cell>
        </row>
        <row r="89">
          <cell r="X89" t="str">
            <v>阿克苏职业技术学院（中专部）</v>
          </cell>
          <cell r="Y89">
            <v>-15.83</v>
          </cell>
        </row>
        <row r="90">
          <cell r="X90" t="str">
            <v>阿克苏教育学院（中专部）</v>
          </cell>
          <cell r="Y90">
            <v>11.47</v>
          </cell>
        </row>
        <row r="91">
          <cell r="X91" t="str">
            <v>阿瓦提县职业技术学校</v>
          </cell>
          <cell r="Y91">
            <v>55.88</v>
          </cell>
        </row>
        <row r="92">
          <cell r="X92" t="str">
            <v>拜城县职业技术学校</v>
          </cell>
          <cell r="Y92">
            <v>-3.92</v>
          </cell>
        </row>
        <row r="93">
          <cell r="X93" t="str">
            <v>库车市中等职业技术学校</v>
          </cell>
          <cell r="Y93">
            <v>63.3</v>
          </cell>
        </row>
        <row r="94">
          <cell r="X94" t="str">
            <v>沙雅县职业技术学校</v>
          </cell>
          <cell r="Y94">
            <v>91.69</v>
          </cell>
        </row>
        <row r="95">
          <cell r="X95" t="str">
            <v>温宿县职业技术学校</v>
          </cell>
          <cell r="Y95">
            <v>-4.87</v>
          </cell>
        </row>
        <row r="96">
          <cell r="X96" t="str">
            <v>乌什县职业技术学校</v>
          </cell>
          <cell r="Y96">
            <v>60.12</v>
          </cell>
        </row>
        <row r="97">
          <cell r="X97" t="str">
            <v>新和县职业技术学校</v>
          </cell>
          <cell r="Y97">
            <v>34.8</v>
          </cell>
        </row>
        <row r="98">
          <cell r="X98" t="str">
            <v>阿克苏地区中等职业技术学校</v>
          </cell>
          <cell r="Y98">
            <v>-76.51</v>
          </cell>
        </row>
        <row r="99">
          <cell r="X99" t="str">
            <v>阿克苏地区启明学校</v>
          </cell>
          <cell r="Y99">
            <v>3.89</v>
          </cell>
        </row>
        <row r="100">
          <cell r="X100" t="str">
            <v>克州</v>
          </cell>
          <cell r="Y100">
            <v>-64.36</v>
          </cell>
        </row>
        <row r="101">
          <cell r="X101" t="str">
            <v>克州职业技术学院</v>
          </cell>
          <cell r="Y101">
            <v>-55.31</v>
          </cell>
        </row>
        <row r="102">
          <cell r="X102" t="str">
            <v>乌恰县职业高中</v>
          </cell>
          <cell r="Y102">
            <v>-4.57</v>
          </cell>
        </row>
        <row r="103">
          <cell r="X103" t="str">
            <v>阿克陶县中等职业技术学校</v>
          </cell>
          <cell r="Y103">
            <v>2.57</v>
          </cell>
        </row>
        <row r="104">
          <cell r="X104" t="str">
            <v>阿合奇县职业高中学校</v>
          </cell>
          <cell r="Y104">
            <v>-6.12</v>
          </cell>
        </row>
        <row r="105">
          <cell r="X105" t="str">
            <v>阿图什市中等职业技术学校</v>
          </cell>
          <cell r="Y105">
            <v>-0.93</v>
          </cell>
        </row>
        <row r="106">
          <cell r="X106" t="str">
            <v>喀什地区</v>
          </cell>
          <cell r="Y106">
            <v>356.09</v>
          </cell>
        </row>
        <row r="107">
          <cell r="X107" t="str">
            <v>巴楚县职业高中</v>
          </cell>
          <cell r="Y107">
            <v>20.04</v>
          </cell>
        </row>
        <row r="108">
          <cell r="X108" t="str">
            <v>喀什地区体育运动学校</v>
          </cell>
          <cell r="Y108">
            <v>2.23</v>
          </cell>
        </row>
        <row r="109">
          <cell r="X109" t="str">
            <v>喀什市中等职业技术学校</v>
          </cell>
          <cell r="Y109">
            <v>-38.42</v>
          </cell>
        </row>
        <row r="110">
          <cell r="X110" t="str">
            <v>麦盖提县中等职业技术学校</v>
          </cell>
          <cell r="Y110">
            <v>39.94</v>
          </cell>
        </row>
        <row r="111">
          <cell r="X111" t="str">
            <v>莎车县职业技术学院（中专部）</v>
          </cell>
          <cell r="Y111">
            <v>-37.24</v>
          </cell>
        </row>
        <row r="112">
          <cell r="X112" t="str">
            <v>莎车县第二中等职业技术学校</v>
          </cell>
          <cell r="Y112">
            <v>157.32</v>
          </cell>
        </row>
        <row r="113">
          <cell r="X113" t="str">
            <v>疏附县职业高中</v>
          </cell>
          <cell r="Y113">
            <v>18.53</v>
          </cell>
        </row>
        <row r="114">
          <cell r="X114" t="str">
            <v>疏勒县中等职业技术学校</v>
          </cell>
          <cell r="Y114">
            <v>39.96</v>
          </cell>
        </row>
        <row r="115">
          <cell r="X115" t="str">
            <v>塔什库尔干县职业高中学校</v>
          </cell>
          <cell r="Y115">
            <v>2.04</v>
          </cell>
        </row>
        <row r="116">
          <cell r="X116" t="str">
            <v>叶城县中等职业技术学校</v>
          </cell>
          <cell r="Y116">
            <v>-23.46</v>
          </cell>
        </row>
        <row r="117">
          <cell r="X117" t="str">
            <v>英吉沙县中等职业技术学校</v>
          </cell>
          <cell r="Y117">
            <v>39.56</v>
          </cell>
        </row>
        <row r="118">
          <cell r="X118" t="str">
            <v>岳普湖县中等职业技术学校</v>
          </cell>
          <cell r="Y118">
            <v>5.06</v>
          </cell>
        </row>
        <row r="119">
          <cell r="X119" t="str">
            <v>泽普县职业技术高中</v>
          </cell>
          <cell r="Y119">
            <v>-17.5</v>
          </cell>
        </row>
        <row r="120">
          <cell r="X120" t="str">
            <v>伽师县中等职业技术学校</v>
          </cell>
          <cell r="Y120">
            <v>93.97</v>
          </cell>
        </row>
        <row r="121">
          <cell r="X121" t="str">
            <v>喀什职业技术学院 （合计）</v>
          </cell>
          <cell r="Y121">
            <v>54.06</v>
          </cell>
        </row>
        <row r="122">
          <cell r="X122" t="str">
            <v>和田地区</v>
          </cell>
          <cell r="Y122">
            <v>155.95</v>
          </cell>
        </row>
        <row r="123">
          <cell r="X123" t="str">
            <v>和田地区师范学校</v>
          </cell>
          <cell r="Y123">
            <v>41.13</v>
          </cell>
        </row>
        <row r="124">
          <cell r="X124" t="str">
            <v>和田地区中等职业技术学校</v>
          </cell>
          <cell r="Y124">
            <v>-2.39</v>
          </cell>
        </row>
        <row r="125">
          <cell r="X125" t="str">
            <v>和田市中等职业学校</v>
          </cell>
          <cell r="Y125">
            <v>-2.03</v>
          </cell>
        </row>
        <row r="126">
          <cell r="X126" t="str">
            <v>和田县职业技术学校</v>
          </cell>
          <cell r="Y126">
            <v>12.36</v>
          </cell>
        </row>
        <row r="127">
          <cell r="X127" t="str">
            <v>洛浦县职业技术学校</v>
          </cell>
          <cell r="Y127">
            <v>29.64</v>
          </cell>
        </row>
        <row r="128">
          <cell r="X128" t="str">
            <v>民丰县职业技术学校</v>
          </cell>
          <cell r="Y128">
            <v>-3.27</v>
          </cell>
        </row>
        <row r="129">
          <cell r="X129" t="str">
            <v>墨玉县职业技术高中学校</v>
          </cell>
          <cell r="Y129">
            <v>44.13</v>
          </cell>
        </row>
        <row r="130">
          <cell r="X130" t="str">
            <v>皮山县职业技术学校</v>
          </cell>
          <cell r="Y130">
            <v>-4.42</v>
          </cell>
        </row>
        <row r="131">
          <cell r="X131" t="str">
            <v>策勒县职业技术学校</v>
          </cell>
          <cell r="Y131">
            <v>28.34</v>
          </cell>
        </row>
        <row r="132">
          <cell r="X132" t="str">
            <v>于田县中等职业学校</v>
          </cell>
          <cell r="Y132">
            <v>12.46</v>
          </cell>
        </row>
        <row r="133">
          <cell r="X133" t="str">
            <v>新疆和田玉才中等职业学校（民办）</v>
          </cell>
          <cell r="Y133">
            <v>0</v>
          </cell>
        </row>
        <row r="134">
          <cell r="X134" t="str">
            <v>伊犁州</v>
          </cell>
          <cell r="Y134">
            <v>98.86</v>
          </cell>
        </row>
        <row r="135">
          <cell r="X135" t="str">
            <v>察布查尔锡伯自治县职业技术教育学校</v>
          </cell>
          <cell r="Y135">
            <v>16.43</v>
          </cell>
        </row>
        <row r="136">
          <cell r="X136" t="str">
            <v>新源县职业高中学校</v>
          </cell>
          <cell r="Y136">
            <v>14.02</v>
          </cell>
        </row>
        <row r="137">
          <cell r="X137" t="str">
            <v>霍城县职业技术学校</v>
          </cell>
          <cell r="Y137">
            <v>22.13</v>
          </cell>
        </row>
        <row r="138">
          <cell r="X138" t="str">
            <v>奎屯市中等职业技术学校</v>
          </cell>
          <cell r="Y138">
            <v>0</v>
          </cell>
        </row>
        <row r="139">
          <cell r="X139" t="str">
            <v>伊犁州职业中专（师范）学校</v>
          </cell>
          <cell r="Y139">
            <v>-2.68</v>
          </cell>
        </row>
        <row r="140">
          <cell r="X140" t="str">
            <v>伊犁职业技术学院（中专部）</v>
          </cell>
          <cell r="Y140">
            <v>-25.35</v>
          </cell>
        </row>
        <row r="141">
          <cell r="X141" t="str">
            <v>伊犁州财贸学校</v>
          </cell>
          <cell r="Y141">
            <v>2.75</v>
          </cell>
        </row>
        <row r="142">
          <cell r="X142" t="str">
            <v>伊犁州体育运动学校</v>
          </cell>
          <cell r="Y142">
            <v>0.97</v>
          </cell>
        </row>
        <row r="143">
          <cell r="X143" t="str">
            <v>伊宁市职业高中学校</v>
          </cell>
          <cell r="Y143">
            <v>35.75</v>
          </cell>
        </row>
        <row r="144">
          <cell r="X144" t="str">
            <v>伊宁卫生学校</v>
          </cell>
          <cell r="Y144">
            <v>0.45</v>
          </cell>
        </row>
        <row r="145">
          <cell r="X145" t="str">
            <v>伊宁县职业高中学校</v>
          </cell>
          <cell r="Y145">
            <v>14.62</v>
          </cell>
        </row>
        <row r="146">
          <cell r="X146" t="str">
            <v>尼勒克县职业技术学校</v>
          </cell>
          <cell r="Y146">
            <v>9.05</v>
          </cell>
        </row>
        <row r="147">
          <cell r="X147" t="str">
            <v>霍尔果斯中等职业技术学校</v>
          </cell>
          <cell r="Y147">
            <v>-55.36</v>
          </cell>
        </row>
        <row r="148">
          <cell r="X148" t="str">
            <v>昭苏县职业技术学校</v>
          </cell>
          <cell r="Y148">
            <v>25.48</v>
          </cell>
        </row>
        <row r="149">
          <cell r="X149" t="str">
            <v>巩留县职业技术学校</v>
          </cell>
          <cell r="Y149">
            <v>11.31</v>
          </cell>
        </row>
        <row r="150">
          <cell r="X150" t="str">
            <v>特克斯县职业技术学校</v>
          </cell>
          <cell r="Y150">
            <v>0.78</v>
          </cell>
        </row>
        <row r="151">
          <cell r="X151" t="str">
            <v>霍尔果斯市职业高中</v>
          </cell>
          <cell r="Y151">
            <v>28.51</v>
          </cell>
        </row>
        <row r="152">
          <cell r="X152" t="str">
            <v>塔城地区</v>
          </cell>
          <cell r="Y152">
            <v>66.51</v>
          </cell>
        </row>
        <row r="153">
          <cell r="X153" t="str">
            <v>沙湾市中等职业技术学校</v>
          </cell>
          <cell r="Y153">
            <v>4.19</v>
          </cell>
        </row>
        <row r="154">
          <cell r="X154" t="str">
            <v>塔城地区师范学校</v>
          </cell>
          <cell r="Y154">
            <v>5.51</v>
          </cell>
        </row>
        <row r="155">
          <cell r="X155" t="str">
            <v>塔城地区卫生学校</v>
          </cell>
          <cell r="Y155">
            <v>2.37</v>
          </cell>
        </row>
        <row r="156">
          <cell r="X156" t="str">
            <v>塔城地区中等职业技术学校</v>
          </cell>
          <cell r="Y156">
            <v>0.32</v>
          </cell>
        </row>
        <row r="157">
          <cell r="X157" t="str">
            <v>塔城市职业技术教育培训中心</v>
          </cell>
          <cell r="Y157">
            <v>-2.42</v>
          </cell>
        </row>
        <row r="158">
          <cell r="X158" t="str">
            <v>额敏县职业高级中学</v>
          </cell>
          <cell r="Y158">
            <v>13.84</v>
          </cell>
        </row>
        <row r="159">
          <cell r="X159" t="str">
            <v>塔城地区乌苏职业技术学校</v>
          </cell>
          <cell r="Y159">
            <v>41.58</v>
          </cell>
        </row>
        <row r="160">
          <cell r="X160" t="str">
            <v>塔城地区和丰职业技术学校</v>
          </cell>
          <cell r="Y160">
            <v>1.12</v>
          </cell>
        </row>
        <row r="161">
          <cell r="X161" t="str">
            <v>阿勒泰地区</v>
          </cell>
          <cell r="Y161">
            <v>30.13</v>
          </cell>
        </row>
        <row r="162">
          <cell r="X162" t="str">
            <v>阿勒泰地区师范学校</v>
          </cell>
          <cell r="Y162">
            <v>5.84</v>
          </cell>
        </row>
        <row r="163">
          <cell r="X163" t="str">
            <v>阿勒泰地区卫生学校</v>
          </cell>
          <cell r="Y163">
            <v>-3.62</v>
          </cell>
        </row>
        <row r="164">
          <cell r="X164" t="str">
            <v>阿勒泰地区职业技术学校</v>
          </cell>
          <cell r="Y164">
            <v>8.35</v>
          </cell>
        </row>
        <row r="165">
          <cell r="X165" t="str">
            <v>福海县职业中学</v>
          </cell>
          <cell r="Y165">
            <v>-1.07</v>
          </cell>
        </row>
        <row r="166">
          <cell r="X166" t="str">
            <v>富蕴县职业高级中学</v>
          </cell>
          <cell r="Y166">
            <v>17.05</v>
          </cell>
        </row>
        <row r="167">
          <cell r="X167" t="str">
            <v>新疆阿勒泰畜牧兽医职业学校</v>
          </cell>
          <cell r="Y167">
            <v>3.58</v>
          </cell>
        </row>
      </sheetData>
      <sheetData sheetId="9">
        <row r="2">
          <cell r="AW2">
            <v>4148</v>
          </cell>
        </row>
        <row r="3">
          <cell r="AV3" t="str">
            <v>区属学校合计</v>
          </cell>
          <cell r="AW3">
            <v>1310</v>
          </cell>
        </row>
        <row r="4">
          <cell r="AV4" t="str">
            <v>教育厅本级学校</v>
          </cell>
          <cell r="AW4">
            <v>118</v>
          </cell>
        </row>
        <row r="5">
          <cell r="AV5" t="str">
            <v>新疆艺术学院附属中等艺术学校</v>
          </cell>
          <cell r="AW5">
            <v>38</v>
          </cell>
        </row>
        <row r="6">
          <cell r="AV6" t="str">
            <v>新疆师范高等专科学校</v>
          </cell>
          <cell r="AW6">
            <v>60</v>
          </cell>
        </row>
        <row r="7">
          <cell r="AV7" t="str">
            <v>新疆职业大学(中专部)</v>
          </cell>
          <cell r="AW7">
            <v>20</v>
          </cell>
        </row>
        <row r="8">
          <cell r="AV8" t="str">
            <v>新疆维吾尔医学高等专科学校（中专部）</v>
          </cell>
          <cell r="AW8">
            <v>0</v>
          </cell>
        </row>
        <row r="9">
          <cell r="AV9" t="str">
            <v>新疆应用职业技术学院</v>
          </cell>
          <cell r="AW9">
            <v>0</v>
          </cell>
        </row>
        <row r="10">
          <cell r="AV10" t="str">
            <v>行业厅局学校</v>
          </cell>
          <cell r="AW10">
            <v>327</v>
          </cell>
        </row>
        <row r="11">
          <cell r="AV11" t="str">
            <v>新疆广播影视学校</v>
          </cell>
          <cell r="AW11">
            <v>23</v>
          </cell>
        </row>
        <row r="12">
          <cell r="AV12" t="str">
            <v>新疆司法警官学校</v>
          </cell>
          <cell r="AW12">
            <v>0</v>
          </cell>
        </row>
        <row r="13">
          <cell r="AV13" t="str">
            <v>新疆水利水电学校</v>
          </cell>
          <cell r="AW13">
            <v>0</v>
          </cell>
        </row>
        <row r="14">
          <cell r="AV14" t="str">
            <v>新疆工业职业技术学院(原钢铁学校)</v>
          </cell>
          <cell r="AW14">
            <v>0</v>
          </cell>
        </row>
        <row r="15">
          <cell r="AV15" t="str">
            <v>新疆工业经济学校（新疆经济贸易技术学校）</v>
          </cell>
          <cell r="AW15">
            <v>0</v>
          </cell>
        </row>
        <row r="16">
          <cell r="AV16" t="str">
            <v>新疆供销学校</v>
          </cell>
          <cell r="AW16">
            <v>40</v>
          </cell>
        </row>
        <row r="17">
          <cell r="AV17" t="str">
            <v>新疆体育职业技术学院</v>
          </cell>
          <cell r="AW17">
            <v>31</v>
          </cell>
        </row>
        <row r="18">
          <cell r="AV18" t="str">
            <v>新疆特殊教育职业中专</v>
          </cell>
          <cell r="AW18">
            <v>6</v>
          </cell>
        </row>
        <row r="19">
          <cell r="AV19" t="str">
            <v>新疆林业学校</v>
          </cell>
          <cell r="AW19">
            <v>0</v>
          </cell>
        </row>
        <row r="20">
          <cell r="AV20" t="str">
            <v>新疆商贸经济学校</v>
          </cell>
          <cell r="AW20">
            <v>0</v>
          </cell>
        </row>
        <row r="21">
          <cell r="AV21" t="str">
            <v>新疆地质职业中等专业学校</v>
          </cell>
          <cell r="AW21">
            <v>0</v>
          </cell>
        </row>
        <row r="22">
          <cell r="AV22" t="str">
            <v>新疆文化艺术学校</v>
          </cell>
          <cell r="AW22">
            <v>61</v>
          </cell>
        </row>
        <row r="23">
          <cell r="AV23" t="str">
            <v>新疆铁道职业技术学院（中专部）</v>
          </cell>
          <cell r="AW23">
            <v>26</v>
          </cell>
        </row>
        <row r="24">
          <cell r="AV24" t="str">
            <v>新疆警察学院附属保安学校</v>
          </cell>
          <cell r="AW24">
            <v>140</v>
          </cell>
        </row>
        <row r="25">
          <cell r="AV25" t="str">
            <v>新疆建设职业技术学院（中专部）</v>
          </cell>
          <cell r="AW25">
            <v>0</v>
          </cell>
        </row>
        <row r="26">
          <cell r="AV26" t="str">
            <v>新疆交通职业技术学院（中专部）</v>
          </cell>
          <cell r="AW26">
            <v>0</v>
          </cell>
        </row>
        <row r="27">
          <cell r="AV27" t="str">
            <v>新疆农业职业技术学院（中专部）</v>
          </cell>
          <cell r="AW27">
            <v>0</v>
          </cell>
        </row>
        <row r="28">
          <cell r="AV28" t="str">
            <v>新疆轻工职业技术学院（中专部）</v>
          </cell>
          <cell r="AW28">
            <v>0</v>
          </cell>
        </row>
        <row r="29">
          <cell r="AV29" t="str">
            <v>新疆矿业中等职业学校</v>
          </cell>
          <cell r="AW29">
            <v>0</v>
          </cell>
        </row>
        <row r="30">
          <cell r="AV30" t="str">
            <v>新疆安装工程学校</v>
          </cell>
          <cell r="AW30">
            <v>0</v>
          </cell>
        </row>
        <row r="31">
          <cell r="AV31" t="str">
            <v>中央垂管学校</v>
          </cell>
          <cell r="AW31">
            <v>0</v>
          </cell>
        </row>
        <row r="32">
          <cell r="AV32" t="str">
            <v>新疆信息工程学校</v>
          </cell>
          <cell r="AW32">
            <v>0</v>
          </cell>
        </row>
        <row r="33">
          <cell r="AV33" t="str">
            <v>民办学校</v>
          </cell>
          <cell r="AW33">
            <v>865</v>
          </cell>
        </row>
        <row r="34">
          <cell r="AV34" t="str">
            <v>新疆天山职业大学（中专部）</v>
          </cell>
          <cell r="AW34">
            <v>0</v>
          </cell>
        </row>
        <row r="35">
          <cell r="AV35" t="str">
            <v>新疆现代职业技术学院（中专部）</v>
          </cell>
          <cell r="AW35">
            <v>34</v>
          </cell>
        </row>
        <row r="36">
          <cell r="AV36" t="str">
            <v>新疆科技职业技术学院</v>
          </cell>
          <cell r="AW36">
            <v>109</v>
          </cell>
        </row>
        <row r="37">
          <cell r="AV37" t="str">
            <v>新疆能源职业技术学院</v>
          </cell>
          <cell r="AW37">
            <v>157</v>
          </cell>
        </row>
        <row r="38">
          <cell r="AV38" t="str">
            <v>新疆科信职业技术学院</v>
          </cell>
          <cell r="AW38">
            <v>565</v>
          </cell>
        </row>
        <row r="39">
          <cell r="AV39" t="str">
            <v>地（州、市）学校</v>
          </cell>
          <cell r="AW39">
            <v>2838</v>
          </cell>
        </row>
        <row r="40">
          <cell r="AV40" t="str">
            <v>乌鲁木齐市</v>
          </cell>
          <cell r="AW40">
            <v>-288</v>
          </cell>
        </row>
        <row r="41">
          <cell r="AV41" t="str">
            <v>乌鲁木齐市米东区职业中等专业学校</v>
          </cell>
          <cell r="AW41">
            <v>39</v>
          </cell>
        </row>
        <row r="42">
          <cell r="AV42" t="str">
            <v>乌鲁木齐市财政会计职业学校</v>
          </cell>
          <cell r="AW42">
            <v>-16</v>
          </cell>
        </row>
        <row r="43">
          <cell r="AV43" t="str">
            <v>乌鲁木齐市聋人学校</v>
          </cell>
          <cell r="AW43">
            <v>-2</v>
          </cell>
        </row>
        <row r="44">
          <cell r="AV44" t="str">
            <v>乌鲁木齐市体育运动学校</v>
          </cell>
          <cell r="AW44">
            <v>-6</v>
          </cell>
        </row>
        <row r="45">
          <cell r="AV45" t="str">
            <v>乌鲁木齐市职业中等专业学校</v>
          </cell>
          <cell r="AW45">
            <v>-88</v>
          </cell>
        </row>
        <row r="46">
          <cell r="AV46" t="str">
            <v>乌鲁木齐市盲人学校（乌鲁木齐推拿职业学校）</v>
          </cell>
          <cell r="AW46">
            <v>11</v>
          </cell>
        </row>
        <row r="47">
          <cell r="AV47" t="str">
            <v>乌鲁木齐市第二职业中等专业学校</v>
          </cell>
          <cell r="AW47">
            <v>-33</v>
          </cell>
        </row>
        <row r="48">
          <cell r="AV48" t="str">
            <v>乌鲁木齐职业大学中专部</v>
          </cell>
          <cell r="AW48">
            <v>-193</v>
          </cell>
        </row>
        <row r="49">
          <cell r="AV49" t="str">
            <v>克拉玛依市</v>
          </cell>
          <cell r="AW49">
            <v>4</v>
          </cell>
        </row>
        <row r="50">
          <cell r="AV50" t="str">
            <v>克拉玛依职业技术学院（中专部）</v>
          </cell>
          <cell r="AW50">
            <v>4</v>
          </cell>
        </row>
        <row r="51">
          <cell r="AV51" t="str">
            <v>吐鲁番市</v>
          </cell>
          <cell r="AW51">
            <v>164</v>
          </cell>
        </row>
        <row r="52">
          <cell r="AV52" t="str">
            <v>鄯善县中等职业技术学校</v>
          </cell>
          <cell r="AW52">
            <v>141</v>
          </cell>
        </row>
        <row r="53">
          <cell r="AV53" t="str">
            <v>吐鲁番职业技术学院</v>
          </cell>
          <cell r="AW53">
            <v>-111</v>
          </cell>
        </row>
        <row r="54">
          <cell r="AV54" t="str">
            <v>托克逊县职业高中学校</v>
          </cell>
          <cell r="AW54">
            <v>23</v>
          </cell>
        </row>
        <row r="55">
          <cell r="AV55" t="str">
            <v>吐鲁番市高昌区中等职业技术学校</v>
          </cell>
          <cell r="AW55">
            <v>111</v>
          </cell>
        </row>
        <row r="56">
          <cell r="AV56" t="str">
            <v>哈密市</v>
          </cell>
          <cell r="AW56">
            <v>43</v>
          </cell>
        </row>
        <row r="57">
          <cell r="AV57" t="str">
            <v>哈密中等职业学校</v>
          </cell>
          <cell r="AW57">
            <v>41</v>
          </cell>
        </row>
        <row r="58">
          <cell r="AV58" t="str">
            <v>哈密职业技术学院（中专部）</v>
          </cell>
          <cell r="AW58">
            <v>2</v>
          </cell>
        </row>
        <row r="59">
          <cell r="AV59" t="str">
            <v>哈密市伊州区职业高中</v>
          </cell>
          <cell r="AW59">
            <v>0</v>
          </cell>
        </row>
        <row r="60">
          <cell r="AV60" t="str">
            <v>昌吉州</v>
          </cell>
          <cell r="AW60">
            <v>309</v>
          </cell>
        </row>
        <row r="61">
          <cell r="AV61" t="str">
            <v>昌吉职业技术学院（中专部）</v>
          </cell>
          <cell r="AW61">
            <v>-29</v>
          </cell>
        </row>
        <row r="62">
          <cell r="AV62" t="str">
            <v>阜康市职业中等专业学校</v>
          </cell>
          <cell r="AW62">
            <v>41</v>
          </cell>
        </row>
        <row r="63">
          <cell r="AV63" t="str">
            <v>呼图壁中等职业技术学校</v>
          </cell>
          <cell r="AW63">
            <v>78</v>
          </cell>
        </row>
        <row r="64">
          <cell r="AV64" t="str">
            <v>吉木萨尔中等职业技术学校</v>
          </cell>
          <cell r="AW64">
            <v>36</v>
          </cell>
        </row>
        <row r="65">
          <cell r="AV65" t="str">
            <v>玛纳斯县中等职业技术学校</v>
          </cell>
          <cell r="AW65">
            <v>54</v>
          </cell>
        </row>
        <row r="66">
          <cell r="AV66" t="str">
            <v>奇台中等职业技术学校（奇台高级技工学校）</v>
          </cell>
          <cell r="AW66">
            <v>118</v>
          </cell>
        </row>
        <row r="67">
          <cell r="AV67" t="str">
            <v>木垒哈萨克自治县中等职业技术学校</v>
          </cell>
          <cell r="AW67">
            <v>11</v>
          </cell>
        </row>
        <row r="68">
          <cell r="AV68" t="str">
            <v>博州</v>
          </cell>
          <cell r="AW68">
            <v>64</v>
          </cell>
        </row>
        <row r="69">
          <cell r="AV69" t="str">
            <v>博州中等职业技术学院（中专部）</v>
          </cell>
          <cell r="AW69">
            <v>64</v>
          </cell>
        </row>
        <row r="70">
          <cell r="AV70" t="str">
            <v>巴州</v>
          </cell>
          <cell r="AW70">
            <v>184</v>
          </cell>
        </row>
        <row r="71">
          <cell r="AV71" t="str">
            <v>巴音郭楞职业技术学院（中专部）</v>
          </cell>
          <cell r="AW71">
            <v>-2</v>
          </cell>
        </row>
        <row r="72">
          <cell r="AV72" t="str">
            <v>巴州师范学校</v>
          </cell>
          <cell r="AW72">
            <v>-173</v>
          </cell>
        </row>
        <row r="73">
          <cell r="AV73" t="str">
            <v>巴州卫生学校</v>
          </cell>
          <cell r="AW73">
            <v>-200</v>
          </cell>
        </row>
        <row r="74">
          <cell r="AV74" t="str">
            <v>轮台县职业高中学校</v>
          </cell>
          <cell r="AW74">
            <v>27</v>
          </cell>
        </row>
        <row r="75">
          <cell r="AV75" t="str">
            <v>焉耆县职业技术学校</v>
          </cell>
          <cell r="AW75">
            <v>2</v>
          </cell>
        </row>
        <row r="76">
          <cell r="AV76" t="str">
            <v>尉犁县职业高中</v>
          </cell>
          <cell r="AW76">
            <v>-5</v>
          </cell>
        </row>
        <row r="77">
          <cell r="AV77" t="str">
            <v>巴州红旗中等职业学校</v>
          </cell>
          <cell r="AW77">
            <v>100</v>
          </cell>
        </row>
        <row r="78">
          <cell r="AV78" t="str">
            <v>和静县中等职业学校</v>
          </cell>
          <cell r="AW78">
            <v>19</v>
          </cell>
        </row>
        <row r="79">
          <cell r="AV79" t="str">
            <v>巴州特教学校</v>
          </cell>
          <cell r="AW79">
            <v>-2</v>
          </cell>
        </row>
        <row r="80">
          <cell r="AV80" t="str">
            <v>博湖县奇石职业高级中学</v>
          </cell>
          <cell r="AW80">
            <v>30</v>
          </cell>
        </row>
        <row r="81">
          <cell r="AV81" t="str">
            <v>巴州和硕县高级中学</v>
          </cell>
          <cell r="AW81">
            <v>20</v>
          </cell>
        </row>
        <row r="82">
          <cell r="AV82" t="str">
            <v>巴州且末县第一中学</v>
          </cell>
          <cell r="AW82">
            <v>17</v>
          </cell>
        </row>
        <row r="83">
          <cell r="AV83" t="str">
            <v>若羌县职业高中</v>
          </cell>
          <cell r="AW83">
            <v>34</v>
          </cell>
        </row>
        <row r="84">
          <cell r="AV84" t="str">
            <v>库尔勒市现代职业高中学校</v>
          </cell>
          <cell r="AW84">
            <v>115</v>
          </cell>
        </row>
        <row r="85">
          <cell r="AV85" t="str">
            <v>库尔勒市奇石职业高中</v>
          </cell>
          <cell r="AW85">
            <v>137</v>
          </cell>
        </row>
        <row r="86">
          <cell r="AV86" t="str">
            <v>库尔勒市利民学校</v>
          </cell>
          <cell r="AW86">
            <v>65</v>
          </cell>
        </row>
        <row r="87">
          <cell r="AV87" t="str">
            <v>阿克苏地区</v>
          </cell>
          <cell r="AW87">
            <v>666</v>
          </cell>
        </row>
        <row r="88">
          <cell r="AV88" t="str">
            <v>阿克苏职业技术学院（中专部）</v>
          </cell>
          <cell r="AW88">
            <v>-47</v>
          </cell>
        </row>
        <row r="89">
          <cell r="AV89" t="str">
            <v>阿克苏教育学院（中专部）</v>
          </cell>
          <cell r="AW89">
            <v>91</v>
          </cell>
        </row>
        <row r="90">
          <cell r="AV90" t="str">
            <v>阿瓦提县职业技术学校</v>
          </cell>
          <cell r="AW90">
            <v>122</v>
          </cell>
        </row>
        <row r="91">
          <cell r="AV91" t="str">
            <v>拜城县职业技术学校</v>
          </cell>
          <cell r="AW91">
            <v>2</v>
          </cell>
        </row>
        <row r="92">
          <cell r="AV92" t="str">
            <v>库车市中等职业技术学校</v>
          </cell>
          <cell r="AW92">
            <v>195</v>
          </cell>
        </row>
        <row r="93">
          <cell r="AV93" t="str">
            <v>沙雅县职业技术学校</v>
          </cell>
          <cell r="AW93">
            <v>122</v>
          </cell>
        </row>
        <row r="94">
          <cell r="AV94" t="str">
            <v>温宿县职业技术学校</v>
          </cell>
          <cell r="AW94">
            <v>15</v>
          </cell>
        </row>
        <row r="95">
          <cell r="AV95" t="str">
            <v>乌什县职业技术学校</v>
          </cell>
          <cell r="AW95">
            <v>84</v>
          </cell>
        </row>
        <row r="96">
          <cell r="AV96" t="str">
            <v>新和县职业技术学校</v>
          </cell>
          <cell r="AW96">
            <v>101</v>
          </cell>
        </row>
        <row r="97">
          <cell r="AV97" t="str">
            <v>阿克苏地区中等职业技术学校</v>
          </cell>
          <cell r="AW97">
            <v>-21</v>
          </cell>
        </row>
        <row r="98">
          <cell r="AV98" t="str">
            <v>阿克苏地区启明学校</v>
          </cell>
          <cell r="AW98">
            <v>2</v>
          </cell>
        </row>
        <row r="99">
          <cell r="AV99" t="str">
            <v>克州</v>
          </cell>
          <cell r="AW99">
            <v>-24</v>
          </cell>
        </row>
        <row r="100">
          <cell r="AV100" t="str">
            <v>克州职业技术学院</v>
          </cell>
          <cell r="AW100">
            <v>-25</v>
          </cell>
        </row>
        <row r="101">
          <cell r="AV101" t="str">
            <v>乌恰县职业高中</v>
          </cell>
          <cell r="AW101">
            <v>-5</v>
          </cell>
        </row>
        <row r="102">
          <cell r="AV102" t="str">
            <v>阿克陶县中等职业技术学校</v>
          </cell>
          <cell r="AW102">
            <v>22</v>
          </cell>
        </row>
        <row r="103">
          <cell r="AV103" t="str">
            <v>阿合奇县职业高中学校</v>
          </cell>
          <cell r="AW103">
            <v>-5</v>
          </cell>
        </row>
        <row r="104">
          <cell r="AV104" t="str">
            <v>阿图什市中等职业技术学校</v>
          </cell>
          <cell r="AW104">
            <v>-11</v>
          </cell>
        </row>
        <row r="105">
          <cell r="AV105" t="str">
            <v>喀什地区</v>
          </cell>
          <cell r="AW105">
            <v>159</v>
          </cell>
        </row>
        <row r="106">
          <cell r="AV106" t="str">
            <v>巴楚县职业高中</v>
          </cell>
          <cell r="AW106">
            <v>62</v>
          </cell>
        </row>
        <row r="107">
          <cell r="AV107" t="str">
            <v>喀什地区体育运动学校</v>
          </cell>
          <cell r="AW107">
            <v>5</v>
          </cell>
        </row>
        <row r="108">
          <cell r="AV108" t="str">
            <v>喀什市中等职业技术学校</v>
          </cell>
          <cell r="AW108">
            <v>-30</v>
          </cell>
        </row>
        <row r="109">
          <cell r="AV109" t="str">
            <v>麦盖提县中等职业技术学校</v>
          </cell>
          <cell r="AW109">
            <v>11</v>
          </cell>
        </row>
        <row r="110">
          <cell r="AV110" t="str">
            <v>莎车县职业技术学院（中专部）</v>
          </cell>
          <cell r="AW110">
            <v>15</v>
          </cell>
        </row>
        <row r="111">
          <cell r="AV111" t="str">
            <v>莎车县第二中等职业技术学校</v>
          </cell>
          <cell r="AW111">
            <v>242</v>
          </cell>
        </row>
        <row r="112">
          <cell r="AV112" t="str">
            <v>疏附县职业高中</v>
          </cell>
          <cell r="AW112">
            <v>37</v>
          </cell>
        </row>
        <row r="113">
          <cell r="AV113" t="str">
            <v>疏勒县中等职业技术学校</v>
          </cell>
          <cell r="AW113">
            <v>-184</v>
          </cell>
        </row>
        <row r="114">
          <cell r="AV114" t="str">
            <v>塔什库尔干县职业高中学校</v>
          </cell>
          <cell r="AW114">
            <v>2</v>
          </cell>
        </row>
        <row r="115">
          <cell r="AV115" t="str">
            <v>叶城县中等职业技术学校</v>
          </cell>
          <cell r="AW115">
            <v>81</v>
          </cell>
        </row>
        <row r="116">
          <cell r="AV116" t="str">
            <v>英吉沙县中等职业技术学校</v>
          </cell>
          <cell r="AW116">
            <v>-25</v>
          </cell>
        </row>
        <row r="117">
          <cell r="AV117" t="str">
            <v>岳普湖县中等职业技术学校</v>
          </cell>
          <cell r="AW117">
            <v>-8</v>
          </cell>
        </row>
        <row r="118">
          <cell r="AV118" t="str">
            <v>泽普县职业技术高中</v>
          </cell>
          <cell r="AW118">
            <v>1</v>
          </cell>
        </row>
        <row r="119">
          <cell r="AV119" t="str">
            <v>伽师县中等职业技术学校</v>
          </cell>
          <cell r="AW119">
            <v>195</v>
          </cell>
        </row>
        <row r="120">
          <cell r="AV120" t="str">
            <v>喀什职业技术学院 （合计）</v>
          </cell>
          <cell r="AW120">
            <v>-245</v>
          </cell>
        </row>
        <row r="121">
          <cell r="AV121" t="str">
            <v>和田地区</v>
          </cell>
          <cell r="AW121">
            <v>604</v>
          </cell>
        </row>
        <row r="122">
          <cell r="AV122" t="str">
            <v>和田地区师范学校</v>
          </cell>
          <cell r="AW122">
            <v>48</v>
          </cell>
        </row>
        <row r="123">
          <cell r="AV123" t="str">
            <v>和田地区中等职业技术学校</v>
          </cell>
          <cell r="AW123">
            <v>47</v>
          </cell>
        </row>
        <row r="124">
          <cell r="AV124" t="str">
            <v>和田市中等职业学校</v>
          </cell>
          <cell r="AW124">
            <v>226</v>
          </cell>
        </row>
        <row r="125">
          <cell r="AV125" t="str">
            <v>和田县职业技术学校</v>
          </cell>
          <cell r="AW125">
            <v>24</v>
          </cell>
        </row>
        <row r="126">
          <cell r="AV126" t="str">
            <v>洛浦县职业技术学校</v>
          </cell>
          <cell r="AW126">
            <v>78</v>
          </cell>
        </row>
        <row r="127">
          <cell r="AV127" t="str">
            <v>民丰县职业技术学校</v>
          </cell>
          <cell r="AW127">
            <v>1</v>
          </cell>
        </row>
        <row r="128">
          <cell r="AV128" t="str">
            <v>墨玉县职业技术高中学校</v>
          </cell>
          <cell r="AW128">
            <v>139</v>
          </cell>
        </row>
        <row r="129">
          <cell r="AV129" t="str">
            <v>皮山县职业技术学校</v>
          </cell>
          <cell r="AW129">
            <v>-2</v>
          </cell>
        </row>
        <row r="130">
          <cell r="AV130" t="str">
            <v>策勒县职业技术学校</v>
          </cell>
          <cell r="AW130">
            <v>32</v>
          </cell>
        </row>
        <row r="131">
          <cell r="AV131" t="str">
            <v>于田县中等职业学校</v>
          </cell>
          <cell r="AW131">
            <v>11</v>
          </cell>
        </row>
        <row r="132">
          <cell r="AV132" t="str">
            <v>新疆和田玉才中等职业学校（民办）</v>
          </cell>
          <cell r="AW132">
            <v>0</v>
          </cell>
        </row>
        <row r="133">
          <cell r="AV133" t="str">
            <v>伊犁州</v>
          </cell>
          <cell r="AW133">
            <v>555</v>
          </cell>
        </row>
        <row r="134">
          <cell r="AV134" t="str">
            <v>察布查尔锡伯自治县职业技术教育学校</v>
          </cell>
          <cell r="AW134">
            <v>63</v>
          </cell>
        </row>
        <row r="135">
          <cell r="AV135" t="str">
            <v>新源县职业高中学校</v>
          </cell>
          <cell r="AW135">
            <v>62</v>
          </cell>
        </row>
        <row r="136">
          <cell r="AV136" t="str">
            <v>霍城县职业技术学校</v>
          </cell>
          <cell r="AW136">
            <v>50</v>
          </cell>
        </row>
        <row r="137">
          <cell r="AV137" t="str">
            <v>奎屯市中等职业技术学校</v>
          </cell>
          <cell r="AW137">
            <v>0</v>
          </cell>
        </row>
        <row r="138">
          <cell r="AV138" t="str">
            <v>伊犁州职业中专（师范）学校</v>
          </cell>
          <cell r="AW138">
            <v>17</v>
          </cell>
        </row>
        <row r="139">
          <cell r="AV139" t="str">
            <v>伊犁职业技术学院（中专部）</v>
          </cell>
          <cell r="AW139">
            <v>25</v>
          </cell>
        </row>
        <row r="140">
          <cell r="AV140" t="str">
            <v>伊犁州财贸学校</v>
          </cell>
          <cell r="AW140">
            <v>24</v>
          </cell>
        </row>
        <row r="141">
          <cell r="AV141" t="str">
            <v>伊犁州体育运动学校</v>
          </cell>
          <cell r="AW141">
            <v>-6</v>
          </cell>
        </row>
        <row r="142">
          <cell r="AV142" t="str">
            <v>伊宁市职业高中学校</v>
          </cell>
          <cell r="AW142">
            <v>90</v>
          </cell>
        </row>
        <row r="143">
          <cell r="AV143" t="str">
            <v>伊宁卫生学校</v>
          </cell>
          <cell r="AW143">
            <v>3</v>
          </cell>
        </row>
        <row r="144">
          <cell r="AV144" t="str">
            <v>伊宁县职业高中学校</v>
          </cell>
          <cell r="AW144">
            <v>42</v>
          </cell>
        </row>
        <row r="145">
          <cell r="AV145" t="str">
            <v>尼勒克县职业技术学校</v>
          </cell>
          <cell r="AW145">
            <v>9</v>
          </cell>
        </row>
        <row r="146">
          <cell r="AV146" t="str">
            <v>霍尔果斯中等职业技术学校</v>
          </cell>
          <cell r="AW146">
            <v>-28</v>
          </cell>
        </row>
        <row r="147">
          <cell r="AV147" t="str">
            <v>昭苏县职业技术学校</v>
          </cell>
          <cell r="AW147">
            <v>27</v>
          </cell>
        </row>
        <row r="148">
          <cell r="AV148" t="str">
            <v>巩留县职业技术学校</v>
          </cell>
          <cell r="AW148">
            <v>45</v>
          </cell>
        </row>
        <row r="149">
          <cell r="AV149" t="str">
            <v>特克斯县职业技术学校</v>
          </cell>
          <cell r="AW149">
            <v>-13</v>
          </cell>
        </row>
        <row r="150">
          <cell r="AV150" t="str">
            <v>霍尔果斯市职业高中</v>
          </cell>
          <cell r="AW150">
            <v>145</v>
          </cell>
        </row>
        <row r="151">
          <cell r="AV151" t="str">
            <v>塔城地区</v>
          </cell>
          <cell r="AW151">
            <v>324</v>
          </cell>
        </row>
        <row r="152">
          <cell r="AV152" t="str">
            <v>沙湾市中等职业技术学校</v>
          </cell>
          <cell r="AW152">
            <v>35</v>
          </cell>
        </row>
        <row r="153">
          <cell r="AV153" t="str">
            <v>塔城地区师范学校</v>
          </cell>
          <cell r="AW153">
            <v>57</v>
          </cell>
        </row>
        <row r="154">
          <cell r="AV154" t="str">
            <v>塔城地区卫生学校</v>
          </cell>
          <cell r="AW154">
            <v>100</v>
          </cell>
        </row>
        <row r="155">
          <cell r="AV155" t="str">
            <v>塔城地区中等职业技术学校</v>
          </cell>
          <cell r="AW155">
            <v>-24</v>
          </cell>
        </row>
        <row r="156">
          <cell r="AV156" t="str">
            <v>塔城市职业技术教育培训中心</v>
          </cell>
          <cell r="AW156">
            <v>-11</v>
          </cell>
        </row>
        <row r="157">
          <cell r="AV157" t="str">
            <v>额敏县职业高级中学</v>
          </cell>
          <cell r="AW157">
            <v>45</v>
          </cell>
        </row>
        <row r="158">
          <cell r="AV158" t="str">
            <v>塔城地区乌苏职业技术学校</v>
          </cell>
          <cell r="AW158">
            <v>127</v>
          </cell>
        </row>
        <row r="159">
          <cell r="AV159" t="str">
            <v>塔城地区和丰职业技术学校</v>
          </cell>
          <cell r="AW159">
            <v>-5</v>
          </cell>
        </row>
        <row r="160">
          <cell r="AV160" t="str">
            <v>阿勒泰地区</v>
          </cell>
          <cell r="AW160">
            <v>74</v>
          </cell>
        </row>
        <row r="161">
          <cell r="AV161" t="str">
            <v>阿勒泰地区师范学校</v>
          </cell>
          <cell r="AW161">
            <v>29</v>
          </cell>
        </row>
        <row r="162">
          <cell r="AV162" t="str">
            <v>阿勒泰地区卫生学校</v>
          </cell>
          <cell r="AW162">
            <v>-70</v>
          </cell>
        </row>
        <row r="163">
          <cell r="AV163" t="str">
            <v>阿勒泰地区职业技术学校</v>
          </cell>
          <cell r="AW163">
            <v>75</v>
          </cell>
        </row>
        <row r="164">
          <cell r="AV164" t="str">
            <v>福海县职业中学</v>
          </cell>
          <cell r="AW164">
            <v>52</v>
          </cell>
        </row>
        <row r="165">
          <cell r="AV165" t="str">
            <v>富蕴县职业高级中学</v>
          </cell>
          <cell r="AW165">
            <v>22</v>
          </cell>
        </row>
        <row r="166">
          <cell r="AV166" t="str">
            <v>新疆阿勒泰畜牧兽医职业学校</v>
          </cell>
          <cell r="AW166">
            <v>-34</v>
          </cell>
        </row>
      </sheetData>
      <sheetData sheetId="10">
        <row r="2">
          <cell r="S2">
            <v>7256</v>
          </cell>
        </row>
        <row r="3">
          <cell r="S3">
            <v>29</v>
          </cell>
        </row>
        <row r="4">
          <cell r="R4" t="str">
            <v>八一中学</v>
          </cell>
          <cell r="S4">
            <v>2</v>
          </cell>
        </row>
        <row r="5">
          <cell r="R5" t="str">
            <v>实验中学</v>
          </cell>
          <cell r="S5">
            <v>0</v>
          </cell>
        </row>
        <row r="6">
          <cell r="R6" t="str">
            <v>新疆大学附属中学</v>
          </cell>
          <cell r="S6">
            <v>5</v>
          </cell>
        </row>
        <row r="7">
          <cell r="R7" t="str">
            <v>新疆农业大学附属中学</v>
          </cell>
          <cell r="S7">
            <v>4</v>
          </cell>
        </row>
        <row r="8">
          <cell r="R8" t="str">
            <v>新疆师范大学附属中学</v>
          </cell>
          <cell r="S8">
            <v>0</v>
          </cell>
        </row>
        <row r="9">
          <cell r="R9" t="str">
            <v>新疆地质中学</v>
          </cell>
          <cell r="S9">
            <v>0</v>
          </cell>
        </row>
        <row r="10">
          <cell r="R10" t="str">
            <v>喀什大学附属中学</v>
          </cell>
          <cell r="S10">
            <v>18</v>
          </cell>
        </row>
        <row r="11">
          <cell r="S11">
            <v>7227</v>
          </cell>
        </row>
        <row r="12">
          <cell r="R12" t="str">
            <v>乌鲁木齐市</v>
          </cell>
          <cell r="S12">
            <v>-236</v>
          </cell>
        </row>
        <row r="13">
          <cell r="R13" t="str">
            <v>天山区</v>
          </cell>
          <cell r="S13">
            <v>-6</v>
          </cell>
        </row>
        <row r="14">
          <cell r="R14" t="str">
            <v>沙依巴克区</v>
          </cell>
          <cell r="S14">
            <v>-85</v>
          </cell>
        </row>
        <row r="15">
          <cell r="R15" t="str">
            <v>高新区（新市区）</v>
          </cell>
          <cell r="S15">
            <v>4</v>
          </cell>
        </row>
        <row r="16">
          <cell r="R16" t="str">
            <v>水磨沟区</v>
          </cell>
          <cell r="S16">
            <v>2</v>
          </cell>
        </row>
        <row r="17">
          <cell r="R17" t="str">
            <v>头屯河区（经开区）</v>
          </cell>
          <cell r="S17">
            <v>-4</v>
          </cell>
        </row>
        <row r="18">
          <cell r="R18" t="str">
            <v>达坂城区</v>
          </cell>
          <cell r="S18">
            <v>4</v>
          </cell>
        </row>
        <row r="19">
          <cell r="R19" t="str">
            <v>米东区</v>
          </cell>
          <cell r="S19">
            <v>-112</v>
          </cell>
        </row>
        <row r="20">
          <cell r="R20" t="str">
            <v>乌鲁木齐县</v>
          </cell>
          <cell r="S20">
            <v>-2</v>
          </cell>
        </row>
        <row r="21">
          <cell r="R21" t="str">
            <v>教育局直属（乌鲁木齐市本级）</v>
          </cell>
          <cell r="S21">
            <v>-37</v>
          </cell>
        </row>
        <row r="22">
          <cell r="R22" t="str">
            <v>克拉玛依市</v>
          </cell>
          <cell r="S22">
            <v>11</v>
          </cell>
        </row>
        <row r="23">
          <cell r="R23" t="str">
            <v>独山子区</v>
          </cell>
          <cell r="S23">
            <v>1</v>
          </cell>
        </row>
        <row r="24">
          <cell r="R24" t="str">
            <v>克拉玛依区</v>
          </cell>
          <cell r="S24">
            <v>2</v>
          </cell>
        </row>
        <row r="25">
          <cell r="R25" t="str">
            <v>白碱滩区</v>
          </cell>
          <cell r="S25">
            <v>2</v>
          </cell>
        </row>
        <row r="26">
          <cell r="R26" t="str">
            <v>乌尔禾区</v>
          </cell>
          <cell r="S26">
            <v>0</v>
          </cell>
        </row>
        <row r="27">
          <cell r="R27" t="str">
            <v>教育局直属（克拉玛依市本级）</v>
          </cell>
          <cell r="S27">
            <v>6</v>
          </cell>
        </row>
        <row r="28">
          <cell r="R28" t="str">
            <v>吐鲁番市</v>
          </cell>
          <cell r="S28">
            <v>144</v>
          </cell>
        </row>
        <row r="29">
          <cell r="R29" t="str">
            <v>高昌区</v>
          </cell>
          <cell r="S29">
            <v>58</v>
          </cell>
        </row>
        <row r="30">
          <cell r="R30" t="str">
            <v>鄯善县</v>
          </cell>
          <cell r="S30">
            <v>58</v>
          </cell>
        </row>
        <row r="31">
          <cell r="R31" t="str">
            <v>托克逊县</v>
          </cell>
          <cell r="S31">
            <v>14</v>
          </cell>
        </row>
        <row r="32">
          <cell r="R32" t="str">
            <v>教育局直属（吐鲁番市本级）</v>
          </cell>
          <cell r="S32">
            <v>14</v>
          </cell>
        </row>
        <row r="33">
          <cell r="R33" t="str">
            <v>哈密市</v>
          </cell>
          <cell r="S33">
            <v>-48</v>
          </cell>
        </row>
        <row r="34">
          <cell r="R34" t="str">
            <v>伊州区</v>
          </cell>
          <cell r="S34">
            <v>-53</v>
          </cell>
        </row>
        <row r="35">
          <cell r="R35" t="str">
            <v>巴里坤哈萨克自治县</v>
          </cell>
          <cell r="S35">
            <v>3</v>
          </cell>
        </row>
        <row r="36">
          <cell r="R36" t="str">
            <v>伊吾县</v>
          </cell>
          <cell r="S36">
            <v>2</v>
          </cell>
        </row>
        <row r="37">
          <cell r="R37" t="str">
            <v>教育局直属（哈密市本级）</v>
          </cell>
          <cell r="S37">
            <v>0</v>
          </cell>
        </row>
        <row r="38">
          <cell r="R38" t="str">
            <v>昌吉州</v>
          </cell>
          <cell r="S38">
            <v>75</v>
          </cell>
        </row>
        <row r="39">
          <cell r="R39" t="str">
            <v>昌吉市</v>
          </cell>
          <cell r="S39">
            <v>18</v>
          </cell>
        </row>
        <row r="40">
          <cell r="R40" t="str">
            <v>阜康市</v>
          </cell>
          <cell r="S40">
            <v>-10</v>
          </cell>
        </row>
        <row r="41">
          <cell r="R41" t="str">
            <v>呼图壁县</v>
          </cell>
          <cell r="S41">
            <v>11</v>
          </cell>
        </row>
        <row r="42">
          <cell r="R42" t="str">
            <v>玛纳斯县</v>
          </cell>
          <cell r="S42">
            <v>8</v>
          </cell>
        </row>
        <row r="43">
          <cell r="R43" t="str">
            <v>奇台县</v>
          </cell>
          <cell r="S43">
            <v>15</v>
          </cell>
        </row>
        <row r="44">
          <cell r="R44" t="str">
            <v>吉木萨尔县</v>
          </cell>
          <cell r="S44">
            <v>4</v>
          </cell>
        </row>
        <row r="45">
          <cell r="R45" t="str">
            <v>木垒哈萨克自治县</v>
          </cell>
          <cell r="S45">
            <v>15</v>
          </cell>
        </row>
        <row r="46">
          <cell r="R46" t="str">
            <v>教育局直属（昌吉州本级）</v>
          </cell>
          <cell r="S46">
            <v>14</v>
          </cell>
        </row>
        <row r="47">
          <cell r="R47" t="str">
            <v>博州</v>
          </cell>
          <cell r="S47">
            <v>42</v>
          </cell>
        </row>
        <row r="48">
          <cell r="R48" t="str">
            <v>博乐市</v>
          </cell>
          <cell r="S48">
            <v>15</v>
          </cell>
        </row>
        <row r="49">
          <cell r="R49" t="str">
            <v>精河县</v>
          </cell>
          <cell r="S49">
            <v>7</v>
          </cell>
        </row>
        <row r="50">
          <cell r="R50" t="str">
            <v>温泉县</v>
          </cell>
          <cell r="S50">
            <v>4</v>
          </cell>
        </row>
        <row r="51">
          <cell r="R51" t="str">
            <v>阿拉山口市</v>
          </cell>
          <cell r="S51">
            <v>2</v>
          </cell>
        </row>
        <row r="52">
          <cell r="R52" t="str">
            <v>教育局直属（博州本级）</v>
          </cell>
          <cell r="S52">
            <v>14</v>
          </cell>
        </row>
        <row r="53">
          <cell r="R53" t="str">
            <v>巴州</v>
          </cell>
          <cell r="S53">
            <v>140</v>
          </cell>
        </row>
        <row r="54">
          <cell r="R54" t="str">
            <v>库尔勒市</v>
          </cell>
          <cell r="S54">
            <v>60</v>
          </cell>
        </row>
        <row r="55">
          <cell r="R55" t="str">
            <v>轮台县</v>
          </cell>
          <cell r="S55">
            <v>6</v>
          </cell>
        </row>
        <row r="56">
          <cell r="R56" t="str">
            <v>尉犁县</v>
          </cell>
          <cell r="S56">
            <v>10</v>
          </cell>
        </row>
        <row r="57">
          <cell r="R57" t="str">
            <v>若羌县</v>
          </cell>
          <cell r="S57">
            <v>6</v>
          </cell>
        </row>
        <row r="58">
          <cell r="R58" t="str">
            <v>且末县</v>
          </cell>
          <cell r="S58">
            <v>4</v>
          </cell>
        </row>
        <row r="59">
          <cell r="R59" t="str">
            <v>焉耆回族自治县</v>
          </cell>
          <cell r="S59">
            <v>9</v>
          </cell>
        </row>
        <row r="60">
          <cell r="R60" t="str">
            <v>和静县</v>
          </cell>
          <cell r="S60">
            <v>14</v>
          </cell>
        </row>
        <row r="61">
          <cell r="R61" t="str">
            <v>和硕县</v>
          </cell>
          <cell r="S61">
            <v>4</v>
          </cell>
        </row>
        <row r="62">
          <cell r="R62" t="str">
            <v>博湖县</v>
          </cell>
          <cell r="S62">
            <v>10</v>
          </cell>
        </row>
        <row r="63">
          <cell r="R63" t="str">
            <v>教育局直属（巴州本级）</v>
          </cell>
          <cell r="S63">
            <v>17</v>
          </cell>
        </row>
        <row r="64">
          <cell r="R64" t="str">
            <v>阿克苏地区</v>
          </cell>
          <cell r="S64">
            <v>1590</v>
          </cell>
        </row>
        <row r="65">
          <cell r="R65" t="str">
            <v>阿克苏市</v>
          </cell>
          <cell r="S65">
            <v>367</v>
          </cell>
        </row>
        <row r="66">
          <cell r="R66" t="str">
            <v>温宿县</v>
          </cell>
          <cell r="S66">
            <v>86</v>
          </cell>
        </row>
        <row r="67">
          <cell r="R67" t="str">
            <v>库车市</v>
          </cell>
          <cell r="S67">
            <v>206</v>
          </cell>
        </row>
        <row r="68">
          <cell r="R68" t="str">
            <v>沙雅县</v>
          </cell>
          <cell r="S68">
            <v>101</v>
          </cell>
        </row>
        <row r="69">
          <cell r="R69" t="str">
            <v>新和县</v>
          </cell>
          <cell r="S69">
            <v>119</v>
          </cell>
        </row>
        <row r="70">
          <cell r="R70" t="str">
            <v>拜城县</v>
          </cell>
          <cell r="S70">
            <v>119</v>
          </cell>
        </row>
        <row r="71">
          <cell r="R71" t="str">
            <v>阿瓦提县</v>
          </cell>
          <cell r="S71">
            <v>133</v>
          </cell>
        </row>
        <row r="72">
          <cell r="R72" t="str">
            <v>乌什县</v>
          </cell>
          <cell r="S72">
            <v>211</v>
          </cell>
        </row>
        <row r="73">
          <cell r="R73" t="str">
            <v>柯坪县</v>
          </cell>
          <cell r="S73">
            <v>64</v>
          </cell>
        </row>
        <row r="74">
          <cell r="R74" t="str">
            <v>教育局直属（阿克苏地区本级）</v>
          </cell>
          <cell r="S74">
            <v>184</v>
          </cell>
        </row>
        <row r="75">
          <cell r="R75" t="str">
            <v>克州</v>
          </cell>
          <cell r="S75">
            <v>210</v>
          </cell>
        </row>
        <row r="76">
          <cell r="R76" t="str">
            <v>阿图什市</v>
          </cell>
          <cell r="S76">
            <v>79</v>
          </cell>
        </row>
        <row r="77">
          <cell r="R77" t="str">
            <v>阿克陶县</v>
          </cell>
          <cell r="S77">
            <v>131</v>
          </cell>
        </row>
        <row r="78">
          <cell r="R78" t="str">
            <v>喀什地区</v>
          </cell>
          <cell r="S78">
            <v>3415</v>
          </cell>
        </row>
        <row r="79">
          <cell r="R79" t="str">
            <v>喀什市</v>
          </cell>
          <cell r="S79">
            <v>599</v>
          </cell>
        </row>
        <row r="80">
          <cell r="R80" t="str">
            <v>疏附县</v>
          </cell>
          <cell r="S80">
            <v>132</v>
          </cell>
        </row>
        <row r="81">
          <cell r="R81" t="str">
            <v>疏勒县</v>
          </cell>
          <cell r="S81">
            <v>238</v>
          </cell>
        </row>
        <row r="82">
          <cell r="R82" t="str">
            <v>英吉沙县</v>
          </cell>
          <cell r="S82">
            <v>225</v>
          </cell>
        </row>
        <row r="83">
          <cell r="R83" t="str">
            <v>泽普县</v>
          </cell>
          <cell r="S83">
            <v>166</v>
          </cell>
        </row>
        <row r="84">
          <cell r="R84" t="str">
            <v>莎车县</v>
          </cell>
          <cell r="S84">
            <v>637</v>
          </cell>
        </row>
        <row r="85">
          <cell r="R85" t="str">
            <v>叶城县</v>
          </cell>
          <cell r="S85">
            <v>249</v>
          </cell>
        </row>
        <row r="86">
          <cell r="R86" t="str">
            <v>麦盖提县</v>
          </cell>
          <cell r="S86">
            <v>123</v>
          </cell>
        </row>
        <row r="87">
          <cell r="R87" t="str">
            <v>岳普湖县</v>
          </cell>
          <cell r="S87">
            <v>98</v>
          </cell>
        </row>
        <row r="88">
          <cell r="R88" t="str">
            <v>伽师县</v>
          </cell>
          <cell r="S88">
            <v>449</v>
          </cell>
        </row>
        <row r="89">
          <cell r="R89" t="str">
            <v>巴楚县</v>
          </cell>
          <cell r="S89">
            <v>313</v>
          </cell>
        </row>
        <row r="90">
          <cell r="R90" t="str">
            <v>塔什库尔干县</v>
          </cell>
          <cell r="S90">
            <v>12</v>
          </cell>
        </row>
        <row r="91">
          <cell r="R91" t="str">
            <v>教育局直属（喀什地区本级）</v>
          </cell>
          <cell r="S91">
            <v>174</v>
          </cell>
        </row>
        <row r="92">
          <cell r="R92" t="str">
            <v>和田地区</v>
          </cell>
          <cell r="S92">
            <v>1428</v>
          </cell>
        </row>
        <row r="93">
          <cell r="R93" t="str">
            <v>和田市</v>
          </cell>
          <cell r="S93">
            <v>193</v>
          </cell>
        </row>
        <row r="94">
          <cell r="R94" t="str">
            <v>和田县</v>
          </cell>
          <cell r="S94">
            <v>163</v>
          </cell>
        </row>
        <row r="95">
          <cell r="R95" t="str">
            <v>墨玉县</v>
          </cell>
          <cell r="S95">
            <v>376</v>
          </cell>
        </row>
        <row r="96">
          <cell r="R96" t="str">
            <v>皮山县</v>
          </cell>
          <cell r="S96">
            <v>86</v>
          </cell>
        </row>
        <row r="97">
          <cell r="R97" t="str">
            <v>洛浦县</v>
          </cell>
          <cell r="S97">
            <v>207</v>
          </cell>
        </row>
        <row r="98">
          <cell r="R98" t="str">
            <v>策勒县</v>
          </cell>
          <cell r="S98">
            <v>81</v>
          </cell>
        </row>
        <row r="99">
          <cell r="R99" t="str">
            <v>于田县</v>
          </cell>
          <cell r="S99">
            <v>209</v>
          </cell>
        </row>
        <row r="100">
          <cell r="R100" t="str">
            <v>民丰县</v>
          </cell>
          <cell r="S100">
            <v>36</v>
          </cell>
        </row>
        <row r="101">
          <cell r="R101" t="str">
            <v>教育局直属（和田地区本级）</v>
          </cell>
          <cell r="S101">
            <v>77</v>
          </cell>
        </row>
        <row r="102">
          <cell r="R102" t="str">
            <v>伊犁州</v>
          </cell>
          <cell r="S102">
            <v>288</v>
          </cell>
        </row>
        <row r="103">
          <cell r="R103" t="str">
            <v>伊宁市</v>
          </cell>
          <cell r="S103">
            <v>67</v>
          </cell>
        </row>
        <row r="104">
          <cell r="R104" t="str">
            <v>奎屯市</v>
          </cell>
          <cell r="S104">
            <v>14</v>
          </cell>
        </row>
        <row r="105">
          <cell r="R105" t="str">
            <v>伊宁县</v>
          </cell>
          <cell r="S105">
            <v>45</v>
          </cell>
        </row>
        <row r="106">
          <cell r="R106" t="str">
            <v>察布查尔锡伯自治县</v>
          </cell>
          <cell r="S106">
            <v>15</v>
          </cell>
        </row>
        <row r="107">
          <cell r="R107" t="str">
            <v>霍城县</v>
          </cell>
          <cell r="S107">
            <v>22</v>
          </cell>
        </row>
        <row r="108">
          <cell r="R108" t="str">
            <v>巩留县</v>
          </cell>
          <cell r="S108">
            <v>16</v>
          </cell>
        </row>
        <row r="109">
          <cell r="R109" t="str">
            <v>新源县</v>
          </cell>
          <cell r="S109">
            <v>52</v>
          </cell>
        </row>
        <row r="110">
          <cell r="R110" t="str">
            <v>昭苏县</v>
          </cell>
          <cell r="S110">
            <v>11</v>
          </cell>
        </row>
        <row r="111">
          <cell r="R111" t="str">
            <v>特克斯县</v>
          </cell>
          <cell r="S111">
            <v>19</v>
          </cell>
        </row>
        <row r="112">
          <cell r="R112" t="str">
            <v>尼勒克县</v>
          </cell>
          <cell r="S112">
            <v>22</v>
          </cell>
        </row>
        <row r="113">
          <cell r="R113" t="str">
            <v>霍尔果斯市</v>
          </cell>
          <cell r="S113">
            <v>5</v>
          </cell>
        </row>
        <row r="114">
          <cell r="R114" t="str">
            <v>塔城地区</v>
          </cell>
          <cell r="S114">
            <v>94</v>
          </cell>
        </row>
        <row r="115">
          <cell r="R115" t="str">
            <v>塔城市</v>
          </cell>
          <cell r="S115">
            <v>5</v>
          </cell>
        </row>
        <row r="116">
          <cell r="R116" t="str">
            <v>乌苏市</v>
          </cell>
          <cell r="S116">
            <v>20</v>
          </cell>
        </row>
        <row r="117">
          <cell r="R117" t="str">
            <v>额敏县</v>
          </cell>
          <cell r="S117">
            <v>15</v>
          </cell>
        </row>
        <row r="118">
          <cell r="R118" t="str">
            <v>沙湾市</v>
          </cell>
          <cell r="S118">
            <v>37</v>
          </cell>
        </row>
        <row r="119">
          <cell r="R119" t="str">
            <v>托里县</v>
          </cell>
          <cell r="S119">
            <v>8</v>
          </cell>
        </row>
        <row r="120">
          <cell r="R120" t="str">
            <v>裕民县</v>
          </cell>
          <cell r="S120">
            <v>3</v>
          </cell>
        </row>
        <row r="121">
          <cell r="R121" t="str">
            <v>和布克赛尔蒙古自治县</v>
          </cell>
          <cell r="S121">
            <v>2</v>
          </cell>
        </row>
        <row r="122">
          <cell r="R122" t="str">
            <v>教育局直属（塔城地区本级）</v>
          </cell>
          <cell r="S122">
            <v>4</v>
          </cell>
        </row>
        <row r="123">
          <cell r="R123" t="str">
            <v>阿勒泰地区</v>
          </cell>
          <cell r="S123">
            <v>74</v>
          </cell>
        </row>
        <row r="124">
          <cell r="R124" t="str">
            <v>阿勒泰市</v>
          </cell>
          <cell r="S124">
            <v>0</v>
          </cell>
        </row>
        <row r="125">
          <cell r="R125" t="str">
            <v>布尔津县</v>
          </cell>
          <cell r="S125">
            <v>6</v>
          </cell>
        </row>
        <row r="126">
          <cell r="R126" t="str">
            <v>富蕴县</v>
          </cell>
          <cell r="S126">
            <v>10</v>
          </cell>
        </row>
        <row r="127">
          <cell r="R127" t="str">
            <v>福海县</v>
          </cell>
          <cell r="S127">
            <v>2</v>
          </cell>
        </row>
        <row r="128">
          <cell r="R128" t="str">
            <v>哈巴河县</v>
          </cell>
          <cell r="S128">
            <v>32</v>
          </cell>
        </row>
        <row r="129">
          <cell r="R129" t="str">
            <v>青河县</v>
          </cell>
          <cell r="S129">
            <v>13</v>
          </cell>
        </row>
        <row r="130">
          <cell r="R130" t="str">
            <v>吉木乃县</v>
          </cell>
          <cell r="S130">
            <v>6</v>
          </cell>
        </row>
        <row r="131">
          <cell r="R131" t="str">
            <v>教育局直属（阿勒泰地区本级）</v>
          </cell>
          <cell r="S131">
            <v>5</v>
          </cell>
        </row>
      </sheetData>
      <sheetData sheetId="11">
        <row r="2">
          <cell r="AQ2">
            <v>9457</v>
          </cell>
        </row>
        <row r="3">
          <cell r="AQ3">
            <v>82</v>
          </cell>
        </row>
        <row r="4">
          <cell r="AP4" t="str">
            <v>八一中学</v>
          </cell>
          <cell r="AQ4">
            <v>1</v>
          </cell>
        </row>
        <row r="5">
          <cell r="AP5" t="str">
            <v>实验中学</v>
          </cell>
          <cell r="AQ5">
            <v>4</v>
          </cell>
        </row>
        <row r="6">
          <cell r="AP6" t="str">
            <v>新疆大学附属中学</v>
          </cell>
          <cell r="AQ6">
            <v>2</v>
          </cell>
        </row>
        <row r="7">
          <cell r="AP7" t="str">
            <v>新疆农业大学附属中学</v>
          </cell>
          <cell r="AQ7">
            <v>1</v>
          </cell>
        </row>
        <row r="8">
          <cell r="AP8" t="str">
            <v>新疆师范大学附属中学</v>
          </cell>
          <cell r="AQ8">
            <v>3</v>
          </cell>
        </row>
        <row r="9">
          <cell r="AP9" t="str">
            <v>新疆地质中学</v>
          </cell>
          <cell r="AQ9">
            <v>1</v>
          </cell>
        </row>
        <row r="10">
          <cell r="AP10" t="str">
            <v>喀什大学附属中学</v>
          </cell>
          <cell r="AQ10">
            <v>70</v>
          </cell>
        </row>
        <row r="11">
          <cell r="AQ11">
            <v>9375</v>
          </cell>
        </row>
        <row r="12">
          <cell r="AP12" t="str">
            <v>乌鲁木齐市</v>
          </cell>
          <cell r="AQ12">
            <v>14</v>
          </cell>
        </row>
        <row r="13">
          <cell r="AP13" t="str">
            <v>天山区</v>
          </cell>
          <cell r="AQ13">
            <v>-2</v>
          </cell>
        </row>
        <row r="14">
          <cell r="AP14" t="str">
            <v>沙依巴克区</v>
          </cell>
          <cell r="AQ14">
            <v>1</v>
          </cell>
        </row>
        <row r="15">
          <cell r="AP15" t="str">
            <v>高新区（新市区）</v>
          </cell>
          <cell r="AQ15">
            <v>1</v>
          </cell>
        </row>
        <row r="16">
          <cell r="AP16" t="str">
            <v>水磨沟区</v>
          </cell>
          <cell r="AQ16">
            <v>-6</v>
          </cell>
        </row>
        <row r="17">
          <cell r="AP17" t="str">
            <v>头屯河区（经开区）</v>
          </cell>
          <cell r="AQ17">
            <v>5</v>
          </cell>
        </row>
        <row r="18">
          <cell r="AP18" t="str">
            <v>达坂城区</v>
          </cell>
          <cell r="AQ18">
            <v>0</v>
          </cell>
        </row>
        <row r="19">
          <cell r="AP19" t="str">
            <v>米东区</v>
          </cell>
          <cell r="AQ19">
            <v>3</v>
          </cell>
        </row>
        <row r="20">
          <cell r="AP20" t="str">
            <v>乌鲁木齐县</v>
          </cell>
          <cell r="AQ20">
            <v>0</v>
          </cell>
        </row>
        <row r="21">
          <cell r="AP21" t="str">
            <v>教育局直属（乌鲁木齐市本级）</v>
          </cell>
          <cell r="AQ21">
            <v>12</v>
          </cell>
        </row>
        <row r="22">
          <cell r="AP22" t="str">
            <v>克拉玛依市</v>
          </cell>
          <cell r="AQ22">
            <v>4</v>
          </cell>
        </row>
        <row r="23">
          <cell r="AP23" t="str">
            <v>独山子区</v>
          </cell>
          <cell r="AQ23">
            <v>0</v>
          </cell>
        </row>
        <row r="24">
          <cell r="AP24" t="str">
            <v>克拉玛依区</v>
          </cell>
          <cell r="AQ24">
            <v>1</v>
          </cell>
        </row>
        <row r="25">
          <cell r="AP25" t="str">
            <v>白碱滩区</v>
          </cell>
          <cell r="AQ25">
            <v>0</v>
          </cell>
        </row>
        <row r="26">
          <cell r="AP26" t="str">
            <v>乌尔禾区</v>
          </cell>
          <cell r="AQ26">
            <v>0</v>
          </cell>
        </row>
        <row r="27">
          <cell r="AP27" t="str">
            <v>教育局直属（克拉玛依市本级）</v>
          </cell>
          <cell r="AQ27">
            <v>3</v>
          </cell>
        </row>
        <row r="28">
          <cell r="AP28" t="str">
            <v>吐鲁番市</v>
          </cell>
          <cell r="AQ28">
            <v>64</v>
          </cell>
        </row>
        <row r="29">
          <cell r="AP29" t="str">
            <v>高昌区</v>
          </cell>
          <cell r="AQ29">
            <v>28</v>
          </cell>
        </row>
        <row r="30">
          <cell r="AP30" t="str">
            <v>鄯善县</v>
          </cell>
          <cell r="AQ30">
            <v>8</v>
          </cell>
        </row>
        <row r="31">
          <cell r="AP31" t="str">
            <v>托克逊县</v>
          </cell>
          <cell r="AQ31">
            <v>25</v>
          </cell>
        </row>
        <row r="32">
          <cell r="AP32" t="str">
            <v>教育局直属（吐鲁番市本级）</v>
          </cell>
          <cell r="AQ32">
            <v>3</v>
          </cell>
        </row>
        <row r="33">
          <cell r="AP33" t="str">
            <v>哈密市</v>
          </cell>
          <cell r="AQ33">
            <v>25</v>
          </cell>
        </row>
        <row r="34">
          <cell r="AP34" t="str">
            <v>伊州区</v>
          </cell>
          <cell r="AQ34">
            <v>9</v>
          </cell>
        </row>
        <row r="35">
          <cell r="AP35" t="str">
            <v>巴里坤哈萨克自治县</v>
          </cell>
          <cell r="AQ35">
            <v>0</v>
          </cell>
        </row>
        <row r="36">
          <cell r="AP36" t="str">
            <v>伊吾县</v>
          </cell>
          <cell r="AQ36">
            <v>3</v>
          </cell>
        </row>
        <row r="37">
          <cell r="AP37" t="str">
            <v>教育局直属（哈密市本级）</v>
          </cell>
          <cell r="AQ37">
            <v>13</v>
          </cell>
        </row>
        <row r="38">
          <cell r="AP38" t="str">
            <v>昌吉州</v>
          </cell>
          <cell r="AQ38">
            <v>31</v>
          </cell>
        </row>
        <row r="39">
          <cell r="AP39" t="str">
            <v>昌吉市</v>
          </cell>
          <cell r="AQ39">
            <v>4</v>
          </cell>
        </row>
        <row r="40">
          <cell r="AP40" t="str">
            <v>阜康市</v>
          </cell>
          <cell r="AQ40">
            <v>3</v>
          </cell>
        </row>
        <row r="41">
          <cell r="AP41" t="str">
            <v>呼图壁县</v>
          </cell>
          <cell r="AQ41">
            <v>4</v>
          </cell>
        </row>
        <row r="42">
          <cell r="AP42" t="str">
            <v>玛纳斯县</v>
          </cell>
          <cell r="AQ42">
            <v>2</v>
          </cell>
        </row>
        <row r="43">
          <cell r="AP43" t="str">
            <v>奇台县</v>
          </cell>
          <cell r="AQ43">
            <v>5</v>
          </cell>
        </row>
        <row r="44">
          <cell r="AP44" t="str">
            <v>吉木萨尔县</v>
          </cell>
          <cell r="AQ44">
            <v>3</v>
          </cell>
        </row>
        <row r="45">
          <cell r="AP45" t="str">
            <v>木垒哈萨克自治县</v>
          </cell>
          <cell r="AQ45">
            <v>6</v>
          </cell>
        </row>
        <row r="46">
          <cell r="AP46" t="str">
            <v>教育局直属（昌吉州本级）</v>
          </cell>
          <cell r="AQ46">
            <v>4</v>
          </cell>
        </row>
        <row r="47">
          <cell r="AP47" t="str">
            <v>博州</v>
          </cell>
          <cell r="AQ47">
            <v>13</v>
          </cell>
        </row>
        <row r="48">
          <cell r="AP48" t="str">
            <v>博乐市</v>
          </cell>
          <cell r="AQ48">
            <v>1</v>
          </cell>
        </row>
        <row r="49">
          <cell r="AP49" t="str">
            <v>精河县</v>
          </cell>
          <cell r="AQ49">
            <v>4</v>
          </cell>
        </row>
        <row r="50">
          <cell r="AP50" t="str">
            <v>温泉县</v>
          </cell>
          <cell r="AQ50">
            <v>1</v>
          </cell>
        </row>
        <row r="51">
          <cell r="AP51" t="str">
            <v>阿拉山口市</v>
          </cell>
          <cell r="AQ51">
            <v>0</v>
          </cell>
        </row>
        <row r="52">
          <cell r="AP52" t="str">
            <v>教育局直属（博州本级）</v>
          </cell>
          <cell r="AQ52">
            <v>7</v>
          </cell>
        </row>
        <row r="53">
          <cell r="AP53" t="str">
            <v>巴州</v>
          </cell>
          <cell r="AQ53">
            <v>136</v>
          </cell>
        </row>
        <row r="54">
          <cell r="AP54" t="str">
            <v>库尔勒市</v>
          </cell>
          <cell r="AQ54">
            <v>31</v>
          </cell>
        </row>
        <row r="55">
          <cell r="AP55" t="str">
            <v>轮台县</v>
          </cell>
          <cell r="AQ55">
            <v>10</v>
          </cell>
        </row>
        <row r="56">
          <cell r="AP56" t="str">
            <v>尉犁县</v>
          </cell>
          <cell r="AQ56">
            <v>9</v>
          </cell>
        </row>
        <row r="57">
          <cell r="AP57" t="str">
            <v>若羌县</v>
          </cell>
          <cell r="AQ57">
            <v>4</v>
          </cell>
        </row>
        <row r="58">
          <cell r="AP58" t="str">
            <v>且末县</v>
          </cell>
          <cell r="AQ58">
            <v>11</v>
          </cell>
        </row>
        <row r="59">
          <cell r="AP59" t="str">
            <v>焉耆回族自治县</v>
          </cell>
          <cell r="AQ59">
            <v>9</v>
          </cell>
        </row>
        <row r="60">
          <cell r="AP60" t="str">
            <v>和静县</v>
          </cell>
          <cell r="AQ60">
            <v>34</v>
          </cell>
        </row>
        <row r="61">
          <cell r="AP61" t="str">
            <v>和硕县</v>
          </cell>
          <cell r="AQ61">
            <v>7</v>
          </cell>
        </row>
        <row r="62">
          <cell r="AP62" t="str">
            <v>博湖县</v>
          </cell>
          <cell r="AQ62">
            <v>10</v>
          </cell>
        </row>
        <row r="63">
          <cell r="AP63" t="str">
            <v>教育局直属（巴州本级）</v>
          </cell>
          <cell r="AQ63">
            <v>11</v>
          </cell>
        </row>
        <row r="64">
          <cell r="AP64" t="str">
            <v>阿克苏地区</v>
          </cell>
          <cell r="AQ64">
            <v>2016</v>
          </cell>
        </row>
        <row r="65">
          <cell r="AP65" t="str">
            <v>阿克苏市</v>
          </cell>
          <cell r="AQ65">
            <v>384</v>
          </cell>
        </row>
        <row r="66">
          <cell r="AP66" t="str">
            <v>温宿县</v>
          </cell>
          <cell r="AQ66">
            <v>183</v>
          </cell>
        </row>
        <row r="67">
          <cell r="AP67" t="str">
            <v>库车市</v>
          </cell>
          <cell r="AQ67">
            <v>301</v>
          </cell>
        </row>
        <row r="68">
          <cell r="AP68" t="str">
            <v>沙雅县</v>
          </cell>
          <cell r="AQ68">
            <v>223</v>
          </cell>
        </row>
        <row r="69">
          <cell r="AP69" t="str">
            <v>新和县</v>
          </cell>
          <cell r="AQ69">
            <v>160</v>
          </cell>
        </row>
        <row r="70">
          <cell r="AP70" t="str">
            <v>拜城县</v>
          </cell>
          <cell r="AQ70">
            <v>167</v>
          </cell>
        </row>
        <row r="71">
          <cell r="AP71" t="str">
            <v>阿瓦提县</v>
          </cell>
          <cell r="AQ71">
            <v>144</v>
          </cell>
        </row>
        <row r="72">
          <cell r="AP72" t="str">
            <v>乌什县</v>
          </cell>
          <cell r="AQ72">
            <v>178</v>
          </cell>
        </row>
        <row r="73">
          <cell r="AP73" t="str">
            <v>柯坪县</v>
          </cell>
          <cell r="AQ73">
            <v>59</v>
          </cell>
        </row>
        <row r="74">
          <cell r="AP74" t="str">
            <v>教育局直属（阿克苏地区本级）</v>
          </cell>
          <cell r="AQ74">
            <v>217</v>
          </cell>
        </row>
        <row r="75">
          <cell r="AP75" t="str">
            <v>克州</v>
          </cell>
          <cell r="AQ75">
            <v>450</v>
          </cell>
        </row>
        <row r="76">
          <cell r="AP76" t="str">
            <v>阿图什市</v>
          </cell>
          <cell r="AQ76">
            <v>279</v>
          </cell>
        </row>
        <row r="77">
          <cell r="AP77" t="str">
            <v>阿克陶县</v>
          </cell>
          <cell r="AQ77">
            <v>171</v>
          </cell>
        </row>
        <row r="78">
          <cell r="AP78" t="str">
            <v>喀什地区</v>
          </cell>
          <cell r="AQ78">
            <v>4016</v>
          </cell>
        </row>
        <row r="79">
          <cell r="AP79" t="str">
            <v>喀什市</v>
          </cell>
          <cell r="AQ79">
            <v>630</v>
          </cell>
        </row>
        <row r="80">
          <cell r="AP80" t="str">
            <v>疏附县</v>
          </cell>
          <cell r="AQ80">
            <v>235</v>
          </cell>
        </row>
        <row r="81">
          <cell r="AP81" t="str">
            <v>疏勒县</v>
          </cell>
          <cell r="AQ81">
            <v>-24</v>
          </cell>
        </row>
        <row r="82">
          <cell r="AP82" t="str">
            <v>英吉沙县</v>
          </cell>
          <cell r="AQ82">
            <v>280</v>
          </cell>
        </row>
        <row r="83">
          <cell r="AP83" t="str">
            <v>泽普县</v>
          </cell>
          <cell r="AQ83">
            <v>180</v>
          </cell>
        </row>
        <row r="84">
          <cell r="AP84" t="str">
            <v>莎车县</v>
          </cell>
          <cell r="AQ84">
            <v>876</v>
          </cell>
        </row>
        <row r="85">
          <cell r="AP85" t="str">
            <v>叶城县</v>
          </cell>
          <cell r="AQ85">
            <v>462</v>
          </cell>
        </row>
        <row r="86">
          <cell r="AP86" t="str">
            <v>麦盖提县</v>
          </cell>
          <cell r="AQ86">
            <v>189</v>
          </cell>
        </row>
        <row r="87">
          <cell r="AP87" t="str">
            <v>岳普湖县</v>
          </cell>
          <cell r="AQ87">
            <v>138</v>
          </cell>
        </row>
        <row r="88">
          <cell r="AP88" t="str">
            <v>伽师县</v>
          </cell>
          <cell r="AQ88">
            <v>449</v>
          </cell>
        </row>
        <row r="89">
          <cell r="AP89" t="str">
            <v>巴楚县</v>
          </cell>
          <cell r="AQ89">
            <v>336</v>
          </cell>
        </row>
        <row r="90">
          <cell r="AP90" t="str">
            <v>塔什库尔干县</v>
          </cell>
          <cell r="AQ90">
            <v>27</v>
          </cell>
        </row>
        <row r="91">
          <cell r="AP91" t="str">
            <v>教育局直属（喀什地区本级）</v>
          </cell>
          <cell r="AQ91">
            <v>238</v>
          </cell>
        </row>
        <row r="92">
          <cell r="AP92" t="str">
            <v>和田地区</v>
          </cell>
          <cell r="AQ92">
            <v>2177</v>
          </cell>
        </row>
        <row r="93">
          <cell r="AP93" t="str">
            <v>和田市</v>
          </cell>
          <cell r="AQ93">
            <v>378</v>
          </cell>
        </row>
        <row r="94">
          <cell r="AP94" t="str">
            <v>和田县</v>
          </cell>
          <cell r="AQ94">
            <v>268</v>
          </cell>
        </row>
        <row r="95">
          <cell r="AP95" t="str">
            <v>墨玉县</v>
          </cell>
          <cell r="AQ95">
            <v>500</v>
          </cell>
        </row>
        <row r="96">
          <cell r="AP96" t="str">
            <v>皮山县</v>
          </cell>
          <cell r="AQ96">
            <v>186</v>
          </cell>
        </row>
        <row r="97">
          <cell r="AP97" t="str">
            <v>洛浦县</v>
          </cell>
          <cell r="AQ97">
            <v>243</v>
          </cell>
        </row>
        <row r="98">
          <cell r="AP98" t="str">
            <v>策勒县</v>
          </cell>
          <cell r="AQ98">
            <v>137</v>
          </cell>
        </row>
        <row r="99">
          <cell r="AP99" t="str">
            <v>于田县</v>
          </cell>
          <cell r="AQ99">
            <v>258</v>
          </cell>
        </row>
        <row r="100">
          <cell r="AP100" t="str">
            <v>民丰县</v>
          </cell>
          <cell r="AQ100">
            <v>33</v>
          </cell>
        </row>
        <row r="101">
          <cell r="AP101" t="str">
            <v>教育局直属（和田地区本级）</v>
          </cell>
          <cell r="AQ101">
            <v>174</v>
          </cell>
        </row>
        <row r="102">
          <cell r="AP102" t="str">
            <v>伊犁州</v>
          </cell>
          <cell r="AQ102">
            <v>283</v>
          </cell>
        </row>
        <row r="103">
          <cell r="AP103" t="str">
            <v>伊宁市</v>
          </cell>
          <cell r="AQ103">
            <v>29</v>
          </cell>
        </row>
        <row r="104">
          <cell r="AP104" t="str">
            <v>奎屯市</v>
          </cell>
          <cell r="AQ104">
            <v>-2</v>
          </cell>
        </row>
        <row r="105">
          <cell r="AP105" t="str">
            <v>伊宁县</v>
          </cell>
          <cell r="AQ105">
            <v>63</v>
          </cell>
        </row>
        <row r="106">
          <cell r="AP106" t="str">
            <v>察布查尔锡伯自治县</v>
          </cell>
          <cell r="AQ106">
            <v>22</v>
          </cell>
        </row>
        <row r="107">
          <cell r="AP107" t="str">
            <v>霍城县</v>
          </cell>
          <cell r="AQ107">
            <v>48</v>
          </cell>
        </row>
        <row r="108">
          <cell r="AP108" t="str">
            <v>巩留县</v>
          </cell>
          <cell r="AQ108">
            <v>30</v>
          </cell>
        </row>
        <row r="109">
          <cell r="AP109" t="str">
            <v>新源县</v>
          </cell>
          <cell r="AQ109">
            <v>23</v>
          </cell>
        </row>
        <row r="110">
          <cell r="AP110" t="str">
            <v>昭苏县</v>
          </cell>
          <cell r="AQ110">
            <v>16</v>
          </cell>
        </row>
        <row r="111">
          <cell r="AP111" t="str">
            <v>特克斯县</v>
          </cell>
          <cell r="AQ111">
            <v>27</v>
          </cell>
        </row>
        <row r="112">
          <cell r="AP112" t="str">
            <v>尼勒克县</v>
          </cell>
          <cell r="AQ112">
            <v>24</v>
          </cell>
        </row>
        <row r="113">
          <cell r="AP113" t="str">
            <v>霍尔果斯市</v>
          </cell>
          <cell r="AQ113">
            <v>3</v>
          </cell>
        </row>
        <row r="114">
          <cell r="AP114" t="str">
            <v>塔城地区</v>
          </cell>
          <cell r="AQ114">
            <v>95</v>
          </cell>
        </row>
        <row r="115">
          <cell r="AP115" t="str">
            <v>塔城市</v>
          </cell>
          <cell r="AQ115">
            <v>4</v>
          </cell>
        </row>
        <row r="116">
          <cell r="AP116" t="str">
            <v>乌苏市</v>
          </cell>
          <cell r="AQ116">
            <v>25</v>
          </cell>
        </row>
        <row r="117">
          <cell r="AP117" t="str">
            <v>额敏县</v>
          </cell>
          <cell r="AQ117">
            <v>24</v>
          </cell>
        </row>
        <row r="118">
          <cell r="AP118" t="str">
            <v>沙湾市</v>
          </cell>
          <cell r="AQ118">
            <v>5</v>
          </cell>
        </row>
        <row r="119">
          <cell r="AP119" t="str">
            <v>托里县</v>
          </cell>
          <cell r="AQ119">
            <v>17</v>
          </cell>
        </row>
        <row r="120">
          <cell r="AP120" t="str">
            <v>裕民县</v>
          </cell>
          <cell r="AQ120">
            <v>8</v>
          </cell>
        </row>
        <row r="121">
          <cell r="AP121" t="str">
            <v>和布克赛尔蒙古自治县</v>
          </cell>
          <cell r="AQ121">
            <v>5</v>
          </cell>
        </row>
        <row r="122">
          <cell r="AP122" t="str">
            <v>教育局直属（塔城地区本级）</v>
          </cell>
          <cell r="AQ122">
            <v>7</v>
          </cell>
        </row>
        <row r="123">
          <cell r="AP123" t="str">
            <v>阿勒泰地区</v>
          </cell>
          <cell r="AQ123">
            <v>51</v>
          </cell>
        </row>
        <row r="124">
          <cell r="AP124" t="str">
            <v>阿勒泰市</v>
          </cell>
          <cell r="AQ124">
            <v>0</v>
          </cell>
        </row>
        <row r="125">
          <cell r="AP125" t="str">
            <v>布尔津县</v>
          </cell>
          <cell r="AQ125">
            <v>5</v>
          </cell>
        </row>
        <row r="126">
          <cell r="AP126" t="str">
            <v>富蕴县</v>
          </cell>
          <cell r="AQ126">
            <v>7</v>
          </cell>
        </row>
        <row r="127">
          <cell r="AP127" t="str">
            <v>福海县</v>
          </cell>
          <cell r="AQ127">
            <v>6</v>
          </cell>
        </row>
        <row r="128">
          <cell r="AP128" t="str">
            <v>哈巴河县</v>
          </cell>
          <cell r="AQ128">
            <v>6</v>
          </cell>
        </row>
        <row r="129">
          <cell r="AP129" t="str">
            <v>青河县</v>
          </cell>
          <cell r="AQ129">
            <v>10</v>
          </cell>
        </row>
        <row r="130">
          <cell r="AP130" t="str">
            <v>吉木乃县</v>
          </cell>
          <cell r="AQ130">
            <v>8</v>
          </cell>
        </row>
        <row r="131">
          <cell r="AP131" t="str">
            <v>教育局直属（阿勒泰地区本级）</v>
          </cell>
          <cell r="AQ131">
            <v>9</v>
          </cell>
        </row>
      </sheetData>
      <sheetData sheetId="12">
        <row r="1">
          <cell r="A1" t="str">
            <v>提前批</v>
          </cell>
        </row>
        <row r="4">
          <cell r="A4" t="str">
            <v>单位/县（区、县级市）</v>
          </cell>
          <cell r="B4" t="str">
            <v>合计</v>
          </cell>
        </row>
        <row r="7">
          <cell r="A7" t="str">
            <v>合计</v>
          </cell>
          <cell r="B7">
            <v>199945</v>
          </cell>
        </row>
        <row r="8">
          <cell r="A8" t="str">
            <v>三保标识</v>
          </cell>
        </row>
        <row r="9">
          <cell r="A9" t="str">
            <v>自治区本级</v>
          </cell>
          <cell r="B9">
            <v>62125.9</v>
          </cell>
        </row>
        <row r="10">
          <cell r="A10" t="str">
            <v>本级政府预算支出经济分类科目</v>
          </cell>
        </row>
        <row r="11">
          <cell r="A11" t="str">
            <v>自治区教育厅</v>
          </cell>
          <cell r="B11">
            <v>0</v>
          </cell>
        </row>
        <row r="12">
          <cell r="A12" t="str">
            <v>新疆大学</v>
          </cell>
          <cell r="B12">
            <v>9110</v>
          </cell>
        </row>
        <row r="13">
          <cell r="A13" t="str">
            <v>新疆大学附属中学</v>
          </cell>
          <cell r="B13">
            <v>45</v>
          </cell>
        </row>
        <row r="14">
          <cell r="A14" t="str">
            <v>新疆农业大学</v>
          </cell>
          <cell r="B14">
            <v>4893</v>
          </cell>
        </row>
        <row r="15">
          <cell r="A15" t="str">
            <v>新疆农业大学附属中学</v>
          </cell>
          <cell r="B15">
            <v>53</v>
          </cell>
        </row>
        <row r="16">
          <cell r="A16" t="str">
            <v>新疆工程学院</v>
          </cell>
          <cell r="B16">
            <v>1620</v>
          </cell>
        </row>
        <row r="17">
          <cell r="A17" t="str">
            <v>新疆艺术学院</v>
          </cell>
          <cell r="B17">
            <v>572</v>
          </cell>
        </row>
        <row r="18">
          <cell r="A18" t="str">
            <v>新疆艺术学院附属中等艺术学校</v>
          </cell>
          <cell r="B18">
            <v>264</v>
          </cell>
        </row>
        <row r="19">
          <cell r="A19" t="str">
            <v>新疆医科大学</v>
          </cell>
          <cell r="B19">
            <v>4737</v>
          </cell>
        </row>
        <row r="20">
          <cell r="A20" t="str">
            <v>新疆师范大学</v>
          </cell>
          <cell r="B20">
            <v>3706</v>
          </cell>
        </row>
        <row r="21">
          <cell r="A21" t="str">
            <v>新疆师范大学附属中学</v>
          </cell>
          <cell r="B21">
            <v>45</v>
          </cell>
        </row>
        <row r="22">
          <cell r="A22" t="str">
            <v>昌吉学院</v>
          </cell>
          <cell r="B22">
            <v>2783</v>
          </cell>
        </row>
        <row r="23">
          <cell r="A23" t="str">
            <v>伊犁师范大学</v>
          </cell>
          <cell r="B23">
            <v>2700</v>
          </cell>
        </row>
        <row r="24">
          <cell r="A24" t="str">
            <v>新疆职业大学</v>
          </cell>
          <cell r="B24">
            <v>1292</v>
          </cell>
        </row>
        <row r="25">
          <cell r="A25" t="str">
            <v>新疆应用职业技术学院</v>
          </cell>
          <cell r="B25">
            <v>2089</v>
          </cell>
        </row>
        <row r="26">
          <cell r="A26" t="str">
            <v>新疆师范高等专科学校</v>
          </cell>
          <cell r="B26">
            <v>1194</v>
          </cell>
        </row>
        <row r="27">
          <cell r="A27" t="str">
            <v>新疆维吾尔医学专科学校</v>
          </cell>
          <cell r="B27">
            <v>1044</v>
          </cell>
        </row>
        <row r="28">
          <cell r="A28" t="str">
            <v>和田师范专科学校</v>
          </cell>
          <cell r="B28">
            <v>816</v>
          </cell>
        </row>
        <row r="29">
          <cell r="A29" t="str">
            <v>喀什大学</v>
          </cell>
          <cell r="B29">
            <v>3092</v>
          </cell>
        </row>
        <row r="30">
          <cell r="A30" t="str">
            <v>喀什大学附属中学</v>
          </cell>
          <cell r="B30">
            <v>178</v>
          </cell>
        </row>
        <row r="31">
          <cell r="A31" t="str">
            <v>新疆理工学院</v>
          </cell>
          <cell r="B31">
            <v>1299</v>
          </cell>
        </row>
        <row r="32">
          <cell r="A32" t="str">
            <v>八一中学</v>
          </cell>
          <cell r="B32">
            <v>33</v>
          </cell>
        </row>
        <row r="33">
          <cell r="A33" t="str">
            <v>实验中学</v>
          </cell>
          <cell r="B33">
            <v>38</v>
          </cell>
        </row>
        <row r="34">
          <cell r="A34" t="str">
            <v>新疆科技学院</v>
          </cell>
          <cell r="B34">
            <v>1310</v>
          </cell>
        </row>
        <row r="35">
          <cell r="A35" t="str">
            <v>新疆第二医学院</v>
          </cell>
          <cell r="B35">
            <v>478</v>
          </cell>
        </row>
        <row r="36">
          <cell r="A36" t="str">
            <v>新疆财经大学</v>
          </cell>
          <cell r="B36">
            <v>2406</v>
          </cell>
        </row>
        <row r="37">
          <cell r="A37" t="str">
            <v>新疆警察学院</v>
          </cell>
          <cell r="B37">
            <v>424</v>
          </cell>
        </row>
        <row r="38">
          <cell r="A38" t="str">
            <v>新疆警察学院附属保安学校</v>
          </cell>
          <cell r="B38">
            <v>206</v>
          </cell>
        </row>
        <row r="39">
          <cell r="A39" t="str">
            <v>新疆农业职业技术学院</v>
          </cell>
          <cell r="B39">
            <v>1541</v>
          </cell>
        </row>
        <row r="40">
          <cell r="A40" t="str">
            <v>新疆轻工职业技术学院</v>
          </cell>
          <cell r="B40">
            <v>1409</v>
          </cell>
        </row>
        <row r="41">
          <cell r="A41" t="str">
            <v>新疆交通职业技术学院</v>
          </cell>
          <cell r="B41">
            <v>993</v>
          </cell>
        </row>
        <row r="42">
          <cell r="A42" t="str">
            <v>新疆建设职业技术学院</v>
          </cell>
          <cell r="B42">
            <v>744</v>
          </cell>
        </row>
        <row r="43">
          <cell r="A43" t="str">
            <v>新疆铁道职业技术学院</v>
          </cell>
          <cell r="B43">
            <v>719</v>
          </cell>
        </row>
        <row r="44">
          <cell r="A44" t="str">
            <v>新疆工业职业技术学院</v>
          </cell>
          <cell r="B44">
            <v>617</v>
          </cell>
        </row>
        <row r="45">
          <cell r="A45" t="str">
            <v>新疆体育职业技术学院</v>
          </cell>
          <cell r="B45">
            <v>316</v>
          </cell>
        </row>
        <row r="46">
          <cell r="A46" t="str">
            <v>新疆地质中学</v>
          </cell>
          <cell r="B46">
            <v>19</v>
          </cell>
        </row>
        <row r="47">
          <cell r="A47" t="str">
            <v>新疆特殊教育职业中专</v>
          </cell>
          <cell r="B47">
            <v>117</v>
          </cell>
        </row>
        <row r="48">
          <cell r="A48" t="str">
            <v>新疆文化艺术学校</v>
          </cell>
          <cell r="B48">
            <v>149</v>
          </cell>
        </row>
        <row r="49">
          <cell r="A49" t="str">
            <v>新疆安装工程学校</v>
          </cell>
          <cell r="B49">
            <v>78</v>
          </cell>
        </row>
        <row r="50">
          <cell r="A50" t="str">
            <v>新疆工业经济学校</v>
          </cell>
          <cell r="B50">
            <v>623</v>
          </cell>
        </row>
        <row r="51">
          <cell r="A51" t="str">
            <v>新疆供销学校</v>
          </cell>
          <cell r="B51">
            <v>583</v>
          </cell>
        </row>
        <row r="52">
          <cell r="A52" t="str">
            <v>新疆广播影视学校</v>
          </cell>
          <cell r="B52">
            <v>338</v>
          </cell>
        </row>
        <row r="53">
          <cell r="A53" t="str">
            <v>新疆矿业中等职业学校</v>
          </cell>
          <cell r="B53">
            <v>132</v>
          </cell>
        </row>
        <row r="54">
          <cell r="A54" t="str">
            <v>新疆林业学校</v>
          </cell>
          <cell r="B54">
            <v>344</v>
          </cell>
        </row>
        <row r="55">
          <cell r="A55" t="str">
            <v>新疆商贸经济学校</v>
          </cell>
          <cell r="B55">
            <v>119</v>
          </cell>
        </row>
        <row r="56">
          <cell r="A56" t="str">
            <v>新疆水利水电学校</v>
          </cell>
          <cell r="B56">
            <v>116</v>
          </cell>
        </row>
        <row r="57">
          <cell r="A57" t="str">
            <v>新疆司法警官学校</v>
          </cell>
          <cell r="B57">
            <v>61</v>
          </cell>
        </row>
        <row r="58">
          <cell r="A58" t="str">
            <v>新疆化工技师培训学院</v>
          </cell>
          <cell r="B58">
            <v>30.45</v>
          </cell>
        </row>
        <row r="59">
          <cell r="A59" t="str">
            <v>新疆机电技师培训学院</v>
          </cell>
          <cell r="B59">
            <v>371.18</v>
          </cell>
        </row>
        <row r="60">
          <cell r="A60" t="str">
            <v>新疆交通技师培训学院</v>
          </cell>
          <cell r="B60">
            <v>55.45</v>
          </cell>
        </row>
        <row r="61">
          <cell r="A61" t="str">
            <v>新疆农业技师培训学院</v>
          </cell>
          <cell r="B61">
            <v>64.03</v>
          </cell>
        </row>
        <row r="62">
          <cell r="A62" t="str">
            <v>新疆煤炭技师学院</v>
          </cell>
          <cell r="B62">
            <v>321.84</v>
          </cell>
        </row>
        <row r="63">
          <cell r="A63" t="str">
            <v>新疆经济贸易技师学院</v>
          </cell>
          <cell r="B63">
            <v>337.88</v>
          </cell>
        </row>
        <row r="64">
          <cell r="A64" t="str">
            <v>新疆铁路技师培训学院</v>
          </cell>
          <cell r="B64">
            <v>76.03</v>
          </cell>
        </row>
        <row r="65">
          <cell r="A65" t="str">
            <v>新疆建设技师培训学院</v>
          </cell>
          <cell r="B65">
            <v>106.78</v>
          </cell>
        </row>
        <row r="66">
          <cell r="A66" t="str">
            <v>新疆安装高级技工学校</v>
          </cell>
          <cell r="B66">
            <v>58.15</v>
          </cell>
        </row>
        <row r="67">
          <cell r="A67" t="str">
            <v>新疆水利水电高级技工学校</v>
          </cell>
          <cell r="B67">
            <v>206.5</v>
          </cell>
        </row>
        <row r="68">
          <cell r="A68" t="str">
            <v>新疆供销技师学院</v>
          </cell>
          <cell r="B68">
            <v>305.11</v>
          </cell>
        </row>
        <row r="69">
          <cell r="A69" t="str">
            <v>新疆商贸经济高级技工学校</v>
          </cell>
          <cell r="B69">
            <v>242.9</v>
          </cell>
        </row>
        <row r="70">
          <cell r="A70" t="str">
            <v>新疆钢铁高级技工学校</v>
          </cell>
          <cell r="B70">
            <v>28.45</v>
          </cell>
        </row>
        <row r="71">
          <cell r="A71" t="str">
            <v>新疆林业技工学校</v>
          </cell>
          <cell r="B71">
            <v>142.64</v>
          </cell>
        </row>
        <row r="72">
          <cell r="A72" t="str">
            <v>新疆商业技工学校</v>
          </cell>
          <cell r="B72">
            <v>7.41</v>
          </cell>
        </row>
        <row r="73">
          <cell r="A73" t="str">
            <v>新大附属旅游服务技工学校</v>
          </cell>
          <cell r="B73">
            <v>35.98</v>
          </cell>
        </row>
        <row r="74">
          <cell r="A74" t="str">
            <v>新疆中泰高级技工学校</v>
          </cell>
          <cell r="B74">
            <v>197.12</v>
          </cell>
        </row>
        <row r="75">
          <cell r="A75" t="str">
            <v>新疆现代职业技术学院</v>
          </cell>
          <cell r="B75">
            <v>686</v>
          </cell>
        </row>
        <row r="76">
          <cell r="A76" t="str">
            <v>新疆现代职业技术学院（中专部）</v>
          </cell>
          <cell r="B76">
            <v>131</v>
          </cell>
        </row>
        <row r="77">
          <cell r="A77" t="str">
            <v>新疆科技职业技术学院</v>
          </cell>
          <cell r="B77">
            <v>807</v>
          </cell>
        </row>
        <row r="78">
          <cell r="A78" t="str">
            <v>新疆科信职业技术学院</v>
          </cell>
          <cell r="B78">
            <v>599</v>
          </cell>
        </row>
        <row r="79">
          <cell r="A79" t="str">
            <v>新疆天山职业技术大学</v>
          </cell>
          <cell r="B79">
            <v>1084</v>
          </cell>
        </row>
        <row r="80">
          <cell r="A80" t="str">
            <v>新疆能源职业技术学院</v>
          </cell>
          <cell r="B80">
            <v>786</v>
          </cell>
        </row>
        <row r="81">
          <cell r="A81" t="str">
            <v>乌鲁木齐市</v>
          </cell>
          <cell r="B81">
            <v>6140.46</v>
          </cell>
        </row>
        <row r="82">
          <cell r="A82" t="str">
            <v>天山区</v>
          </cell>
          <cell r="B82">
            <v>52</v>
          </cell>
        </row>
        <row r="83">
          <cell r="A83" t="str">
            <v>沙依巴克区</v>
          </cell>
          <cell r="B83">
            <v>50</v>
          </cell>
        </row>
        <row r="84">
          <cell r="A84" t="str">
            <v>高新区（新市区）</v>
          </cell>
          <cell r="B84">
            <v>46</v>
          </cell>
        </row>
        <row r="85">
          <cell r="A85" t="str">
            <v>水磨沟区</v>
          </cell>
          <cell r="B85">
            <v>59</v>
          </cell>
        </row>
        <row r="86">
          <cell r="A86" t="str">
            <v>头屯河区（经开区）</v>
          </cell>
          <cell r="B86">
            <v>118</v>
          </cell>
        </row>
        <row r="87">
          <cell r="A87" t="str">
            <v>达坂城区</v>
          </cell>
          <cell r="B87">
            <v>16</v>
          </cell>
        </row>
        <row r="88">
          <cell r="A88" t="str">
            <v>米东区</v>
          </cell>
          <cell r="B88">
            <v>110</v>
          </cell>
        </row>
        <row r="89">
          <cell r="A89" t="str">
            <v>乌鲁木齐县</v>
          </cell>
          <cell r="B89">
            <v>25</v>
          </cell>
        </row>
        <row r="90">
          <cell r="A90" t="str">
            <v>教育局直属（乌鲁木齐市本级）</v>
          </cell>
          <cell r="B90">
            <v>495</v>
          </cell>
        </row>
        <row r="91">
          <cell r="A91" t="str">
            <v>乌鲁木齐市财政会计职业学校</v>
          </cell>
          <cell r="B91">
            <v>188</v>
          </cell>
        </row>
        <row r="92">
          <cell r="A92" t="str">
            <v>乌鲁木齐市第二职业中等专业学校</v>
          </cell>
          <cell r="B92">
            <v>185</v>
          </cell>
        </row>
        <row r="93">
          <cell r="A93" t="str">
            <v>乌鲁木齐市米东区职业中等专业学校</v>
          </cell>
          <cell r="B93">
            <v>199</v>
          </cell>
        </row>
        <row r="94">
          <cell r="A94" t="str">
            <v>乌鲁木齐市体育运动学校</v>
          </cell>
          <cell r="B94">
            <v>55</v>
          </cell>
        </row>
        <row r="95">
          <cell r="A95" t="str">
            <v>乌鲁木齐市职业中等专业学校</v>
          </cell>
          <cell r="B95">
            <v>456</v>
          </cell>
        </row>
        <row r="96">
          <cell r="A96" t="str">
            <v>乌鲁木齐市聋人学校</v>
          </cell>
          <cell r="B96">
            <v>28</v>
          </cell>
        </row>
        <row r="97">
          <cell r="A97" t="str">
            <v>乌鲁木齐市盲人学校（乌鲁木齐推拿职业学校）</v>
          </cell>
          <cell r="B97">
            <v>42</v>
          </cell>
        </row>
        <row r="98">
          <cell r="A98" t="str">
            <v>乌鲁木齐职业大学中专部</v>
          </cell>
          <cell r="B98">
            <v>360</v>
          </cell>
        </row>
        <row r="99">
          <cell r="A99" t="str">
            <v>乌鲁木齐技师学院</v>
          </cell>
          <cell r="B99">
            <v>228.35</v>
          </cell>
        </row>
        <row r="100">
          <cell r="A100" t="str">
            <v>新疆金领技工学校</v>
          </cell>
          <cell r="B100">
            <v>414.85</v>
          </cell>
        </row>
        <row r="101">
          <cell r="A101" t="str">
            <v>新疆鑫鹏达技工学校</v>
          </cell>
          <cell r="B101">
            <v>478.04</v>
          </cell>
        </row>
        <row r="102">
          <cell r="A102" t="str">
            <v>乌鲁木齐新东方技工学校</v>
          </cell>
          <cell r="B102">
            <v>218.56</v>
          </cell>
        </row>
        <row r="103">
          <cell r="A103" t="str">
            <v>新疆鑫金盾技工学校</v>
          </cell>
          <cell r="B103">
            <v>923.87</v>
          </cell>
        </row>
        <row r="104">
          <cell r="A104" t="str">
            <v>乌鲁木齐职业大学</v>
          </cell>
          <cell r="B104">
            <v>1234</v>
          </cell>
        </row>
        <row r="105">
          <cell r="A105" t="str">
            <v>乌鲁木齐市城市科技技工学校</v>
          </cell>
          <cell r="B105">
            <v>158.79</v>
          </cell>
        </row>
        <row r="106">
          <cell r="A106" t="str">
            <v>克拉玛依市</v>
          </cell>
          <cell r="B106">
            <v>1467</v>
          </cell>
        </row>
        <row r="107">
          <cell r="A107" t="str">
            <v>独山子区</v>
          </cell>
          <cell r="B107">
            <v>17</v>
          </cell>
        </row>
        <row r="108">
          <cell r="A108" t="str">
            <v>克拉玛依区</v>
          </cell>
          <cell r="B108">
            <v>28</v>
          </cell>
        </row>
        <row r="109">
          <cell r="A109" t="str">
            <v>白碱滩区</v>
          </cell>
          <cell r="B109">
            <v>16</v>
          </cell>
        </row>
        <row r="110">
          <cell r="A110" t="str">
            <v>教育局直属（克拉玛依市本级）</v>
          </cell>
          <cell r="B110">
            <v>73</v>
          </cell>
        </row>
        <row r="111">
          <cell r="A111" t="str">
            <v>克拉玛依职业技术学院（中专部）</v>
          </cell>
          <cell r="B111">
            <v>350</v>
          </cell>
        </row>
        <row r="112">
          <cell r="A112" t="str">
            <v>克拉玛依职业技术学院</v>
          </cell>
          <cell r="B112">
            <v>983</v>
          </cell>
        </row>
        <row r="113">
          <cell r="A113" t="str">
            <v>吐鲁番市</v>
          </cell>
          <cell r="B113">
            <v>2700.92</v>
          </cell>
        </row>
        <row r="114">
          <cell r="A114" t="str">
            <v>高昌区</v>
          </cell>
          <cell r="B114">
            <v>275</v>
          </cell>
        </row>
        <row r="115">
          <cell r="A115" t="str">
            <v>鄯善县</v>
          </cell>
          <cell r="B115">
            <v>246</v>
          </cell>
        </row>
        <row r="116">
          <cell r="A116" t="str">
            <v>鄯善县职业高中</v>
          </cell>
          <cell r="B116">
            <v>180</v>
          </cell>
        </row>
        <row r="117">
          <cell r="A117" t="str">
            <v>鄯善县技工学校</v>
          </cell>
          <cell r="B117">
            <v>106.16</v>
          </cell>
        </row>
        <row r="118">
          <cell r="A118" t="str">
            <v>托克逊县</v>
          </cell>
          <cell r="B118">
            <v>160</v>
          </cell>
        </row>
        <row r="119">
          <cell r="A119" t="str">
            <v>托克逊县职业高中</v>
          </cell>
          <cell r="B119">
            <v>71</v>
          </cell>
        </row>
        <row r="120">
          <cell r="A120" t="str">
            <v>托克逊县技工学校</v>
          </cell>
          <cell r="B120">
            <v>144.46</v>
          </cell>
        </row>
        <row r="121">
          <cell r="A121" t="str">
            <v>教育局直属（吐鲁番市本级）</v>
          </cell>
          <cell r="B121">
            <v>83</v>
          </cell>
        </row>
        <row r="122">
          <cell r="A122" t="str">
            <v>吐鲁番地区中等职业技术学校（教育培训中心）</v>
          </cell>
          <cell r="B122">
            <v>440</v>
          </cell>
        </row>
        <row r="123">
          <cell r="A123" t="str">
            <v>吐鲁番市技工学校</v>
          </cell>
          <cell r="B123">
            <v>412.3</v>
          </cell>
        </row>
        <row r="124">
          <cell r="A124" t="str">
            <v>吐鲁番职业技术学院</v>
          </cell>
          <cell r="B124">
            <v>583</v>
          </cell>
        </row>
        <row r="125">
          <cell r="A125" t="str">
            <v>哈密市</v>
          </cell>
          <cell r="B125">
            <v>1843.88</v>
          </cell>
        </row>
        <row r="126">
          <cell r="A126" t="str">
            <v>伊州区</v>
          </cell>
          <cell r="B126">
            <v>115</v>
          </cell>
        </row>
        <row r="127">
          <cell r="A127" t="str">
            <v>哈密中等职业学校</v>
          </cell>
          <cell r="B127">
            <v>779</v>
          </cell>
        </row>
        <row r="128">
          <cell r="A128" t="str">
            <v>哈密市高级技工学校</v>
          </cell>
          <cell r="B128">
            <v>45.88</v>
          </cell>
        </row>
        <row r="129">
          <cell r="A129" t="str">
            <v>巴里坤哈萨克自治县</v>
          </cell>
          <cell r="B129">
            <v>41</v>
          </cell>
        </row>
        <row r="130">
          <cell r="A130" t="str">
            <v>伊吾县</v>
          </cell>
          <cell r="B130">
            <v>30</v>
          </cell>
        </row>
        <row r="131">
          <cell r="A131" t="str">
            <v>教育局直属（哈密市本级）</v>
          </cell>
          <cell r="B131">
            <v>192</v>
          </cell>
        </row>
        <row r="132">
          <cell r="A132" t="str">
            <v>哈密职业技术学院</v>
          </cell>
          <cell r="B132">
            <v>641</v>
          </cell>
        </row>
        <row r="133">
          <cell r="A133" t="str">
            <v>昌吉州</v>
          </cell>
          <cell r="B133">
            <v>4348.83</v>
          </cell>
        </row>
        <row r="134">
          <cell r="A134" t="str">
            <v>昌吉市</v>
          </cell>
          <cell r="B134">
            <v>199</v>
          </cell>
        </row>
        <row r="135">
          <cell r="A135" t="str">
            <v>昌吉职业技术学院（中专部）</v>
          </cell>
          <cell r="B135">
            <v>236</v>
          </cell>
        </row>
        <row r="136">
          <cell r="A136" t="str">
            <v>昌吉技师培训学院</v>
          </cell>
          <cell r="B136">
            <v>203.19</v>
          </cell>
        </row>
        <row r="137">
          <cell r="A137" t="str">
            <v>阜康市</v>
          </cell>
          <cell r="B137">
            <v>96</v>
          </cell>
        </row>
        <row r="138">
          <cell r="A138" t="str">
            <v>阜康市职业中等专业学校</v>
          </cell>
          <cell r="B138">
            <v>315</v>
          </cell>
        </row>
        <row r="139">
          <cell r="A139" t="str">
            <v>阜康技师学院</v>
          </cell>
          <cell r="B139">
            <v>147.73</v>
          </cell>
        </row>
        <row r="140">
          <cell r="A140" t="str">
            <v>呼图壁县</v>
          </cell>
          <cell r="B140">
            <v>133</v>
          </cell>
        </row>
        <row r="141">
          <cell r="A141" t="str">
            <v>呼图壁中等职业技术学校</v>
          </cell>
          <cell r="B141">
            <v>136</v>
          </cell>
        </row>
        <row r="142">
          <cell r="A142" t="str">
            <v>呼图壁县技工学校</v>
          </cell>
          <cell r="B142">
            <v>6.03</v>
          </cell>
        </row>
        <row r="143">
          <cell r="A143" t="str">
            <v>玛纳斯县</v>
          </cell>
          <cell r="B143">
            <v>97</v>
          </cell>
        </row>
        <row r="144">
          <cell r="A144" t="str">
            <v>玛纳斯县中等职业技术学校</v>
          </cell>
          <cell r="B144">
            <v>186</v>
          </cell>
        </row>
        <row r="145">
          <cell r="A145" t="str">
            <v>玛纳斯县技工学校</v>
          </cell>
          <cell r="B145">
            <v>55.52</v>
          </cell>
        </row>
        <row r="146">
          <cell r="A146" t="str">
            <v>奇台县</v>
          </cell>
          <cell r="B146">
            <v>175</v>
          </cell>
        </row>
        <row r="147">
          <cell r="A147" t="str">
            <v>奇台中等职业技术学校</v>
          </cell>
          <cell r="B147">
            <v>274</v>
          </cell>
        </row>
        <row r="148">
          <cell r="A148" t="str">
            <v>奇台高级技工学校</v>
          </cell>
          <cell r="B148">
            <v>86.61</v>
          </cell>
        </row>
        <row r="149">
          <cell r="A149" t="str">
            <v>吉木萨尔县</v>
          </cell>
          <cell r="B149">
            <v>87</v>
          </cell>
        </row>
        <row r="150">
          <cell r="A150" t="str">
            <v>吉木萨尔中等职业技术学校</v>
          </cell>
          <cell r="B150">
            <v>113</v>
          </cell>
        </row>
        <row r="151">
          <cell r="A151" t="str">
            <v>吉木萨尔县技工学校</v>
          </cell>
          <cell r="B151">
            <v>55.49</v>
          </cell>
        </row>
        <row r="152">
          <cell r="A152" t="str">
            <v>木垒哈萨克自治县</v>
          </cell>
          <cell r="B152">
            <v>112</v>
          </cell>
        </row>
        <row r="153">
          <cell r="A153" t="str">
            <v>木垒哈萨克自治县中等职业技术学校</v>
          </cell>
          <cell r="B153">
            <v>38</v>
          </cell>
        </row>
        <row r="154">
          <cell r="A154" t="str">
            <v>木垒县技工学校</v>
          </cell>
          <cell r="B154">
            <v>2.26</v>
          </cell>
        </row>
        <row r="155">
          <cell r="A155" t="str">
            <v>教育局直属（昌吉州本级）</v>
          </cell>
          <cell r="B155">
            <v>266</v>
          </cell>
        </row>
        <row r="156">
          <cell r="A156" t="str">
            <v>昌吉职业技术学院</v>
          </cell>
          <cell r="B156">
            <v>1329</v>
          </cell>
        </row>
        <row r="157">
          <cell r="A157" t="str">
            <v>博州</v>
          </cell>
          <cell r="B157">
            <v>2132.56</v>
          </cell>
        </row>
        <row r="158">
          <cell r="A158" t="str">
            <v>博乐市</v>
          </cell>
          <cell r="B158">
            <v>159</v>
          </cell>
        </row>
        <row r="159">
          <cell r="A159" t="str">
            <v>阿拉山口市</v>
          </cell>
          <cell r="B159">
            <v>15</v>
          </cell>
        </row>
        <row r="160">
          <cell r="A160" t="str">
            <v>精河县</v>
          </cell>
          <cell r="B160">
            <v>75</v>
          </cell>
        </row>
        <row r="161">
          <cell r="A161" t="str">
            <v>温泉县</v>
          </cell>
          <cell r="B161">
            <v>33</v>
          </cell>
        </row>
        <row r="162">
          <cell r="A162" t="str">
            <v>教育局直属（博州本级）</v>
          </cell>
          <cell r="B162">
            <v>138</v>
          </cell>
        </row>
        <row r="163">
          <cell r="A163" t="str">
            <v>博州中等职业技术学院</v>
          </cell>
          <cell r="B163">
            <v>611</v>
          </cell>
        </row>
        <row r="164">
          <cell r="A164" t="str">
            <v>博州技工学校</v>
          </cell>
          <cell r="B164">
            <v>181.56</v>
          </cell>
        </row>
        <row r="165">
          <cell r="A165" t="str">
            <v>博尔塔拉职业技术学院</v>
          </cell>
          <cell r="B165">
            <v>920</v>
          </cell>
        </row>
        <row r="166">
          <cell r="A166" t="str">
            <v>巴州</v>
          </cell>
          <cell r="B166">
            <v>5825.63</v>
          </cell>
        </row>
        <row r="167">
          <cell r="A167" t="str">
            <v>库尔勒市</v>
          </cell>
          <cell r="B167">
            <v>560</v>
          </cell>
        </row>
        <row r="168">
          <cell r="A168" t="str">
            <v>库尔勒市现代职业高中学校</v>
          </cell>
          <cell r="B168">
            <v>218</v>
          </cell>
        </row>
        <row r="169">
          <cell r="A169" t="str">
            <v>库尔勒市利民学校</v>
          </cell>
          <cell r="B169">
            <v>2</v>
          </cell>
        </row>
        <row r="170">
          <cell r="A170" t="str">
            <v>库尔勒市奇石职业高中</v>
          </cell>
          <cell r="B170">
            <v>54</v>
          </cell>
        </row>
        <row r="171">
          <cell r="A171" t="str">
            <v>轮台县</v>
          </cell>
          <cell r="B171">
            <v>76</v>
          </cell>
        </row>
        <row r="172">
          <cell r="A172" t="str">
            <v>轮台县技工学校</v>
          </cell>
          <cell r="B172">
            <v>24.17</v>
          </cell>
        </row>
        <row r="173">
          <cell r="A173" t="str">
            <v>轮台县职业高中学校</v>
          </cell>
          <cell r="B173">
            <v>65</v>
          </cell>
        </row>
        <row r="174">
          <cell r="A174" t="str">
            <v>尉犁县</v>
          </cell>
          <cell r="B174">
            <v>95</v>
          </cell>
        </row>
        <row r="175">
          <cell r="A175" t="str">
            <v>尉犁县职业高中</v>
          </cell>
          <cell r="B175">
            <v>16</v>
          </cell>
        </row>
        <row r="176">
          <cell r="A176" t="str">
            <v>尉犁县技工学校</v>
          </cell>
          <cell r="B176">
            <v>21.12</v>
          </cell>
        </row>
        <row r="177">
          <cell r="A177" t="str">
            <v>若羌县</v>
          </cell>
          <cell r="B177">
            <v>36</v>
          </cell>
        </row>
        <row r="178">
          <cell r="A178" t="str">
            <v>若羌县职业高中</v>
          </cell>
          <cell r="B178">
            <v>7</v>
          </cell>
        </row>
        <row r="179">
          <cell r="A179" t="str">
            <v>且末县</v>
          </cell>
          <cell r="B179">
            <v>57</v>
          </cell>
        </row>
        <row r="180">
          <cell r="A180" t="str">
            <v>巴州且末县第一中学</v>
          </cell>
          <cell r="B180">
            <v>25</v>
          </cell>
        </row>
        <row r="181">
          <cell r="A181" t="str">
            <v>焉耆回族自治县</v>
          </cell>
          <cell r="B181">
            <v>111</v>
          </cell>
        </row>
        <row r="182">
          <cell r="A182" t="str">
            <v>焉耆县职业技术学校</v>
          </cell>
          <cell r="B182">
            <v>177</v>
          </cell>
        </row>
        <row r="183">
          <cell r="A183" t="str">
            <v>焉耆县技工学校</v>
          </cell>
          <cell r="B183">
            <v>56.08</v>
          </cell>
        </row>
        <row r="184">
          <cell r="A184" t="str">
            <v>和静县</v>
          </cell>
          <cell r="B184">
            <v>175</v>
          </cell>
        </row>
        <row r="185">
          <cell r="A185" t="str">
            <v>和静县中等职业学校</v>
          </cell>
          <cell r="B185">
            <v>154</v>
          </cell>
        </row>
        <row r="186">
          <cell r="A186" t="str">
            <v>和静县技工学校</v>
          </cell>
          <cell r="B186">
            <v>9.9</v>
          </cell>
        </row>
        <row r="187">
          <cell r="A187" t="str">
            <v>和硕县</v>
          </cell>
          <cell r="B187">
            <v>54</v>
          </cell>
        </row>
        <row r="188">
          <cell r="A188" t="str">
            <v>巴州和硕县高级中学</v>
          </cell>
          <cell r="B188">
            <v>31</v>
          </cell>
        </row>
        <row r="189">
          <cell r="A189" t="str">
            <v>博湖县</v>
          </cell>
          <cell r="B189">
            <v>73</v>
          </cell>
        </row>
        <row r="190">
          <cell r="A190" t="str">
            <v>博湖县奇石职业高级中学</v>
          </cell>
          <cell r="B190">
            <v>275</v>
          </cell>
        </row>
        <row r="191">
          <cell r="A191" t="str">
            <v>教育局直属（巴州本级）</v>
          </cell>
          <cell r="B191">
            <v>293</v>
          </cell>
        </row>
        <row r="192">
          <cell r="A192" t="str">
            <v>巴音郭楞职业技术学院（中专部）</v>
          </cell>
          <cell r="B192">
            <v>49</v>
          </cell>
        </row>
        <row r="193">
          <cell r="A193" t="str">
            <v>巴州师范学校</v>
          </cell>
          <cell r="B193">
            <v>600</v>
          </cell>
        </row>
        <row r="194">
          <cell r="A194" t="str">
            <v>巴州红旗中等职业学校</v>
          </cell>
          <cell r="B194">
            <v>118</v>
          </cell>
        </row>
        <row r="195">
          <cell r="A195" t="str">
            <v>巴州卫生学校</v>
          </cell>
          <cell r="B195">
            <v>832</v>
          </cell>
        </row>
        <row r="196">
          <cell r="A196" t="str">
            <v>巴州特教学校</v>
          </cell>
          <cell r="B196">
            <v>5</v>
          </cell>
        </row>
        <row r="197">
          <cell r="A197" t="str">
            <v>若羌县技工学校</v>
          </cell>
          <cell r="B197">
            <v>60.38</v>
          </cell>
        </row>
        <row r="198">
          <cell r="A198" t="str">
            <v>巴州红旗高级技工学校</v>
          </cell>
          <cell r="B198">
            <v>204.98</v>
          </cell>
        </row>
        <row r="199">
          <cell r="A199" t="str">
            <v>巴音郭楞职业技术学院</v>
          </cell>
          <cell r="B199">
            <v>1291</v>
          </cell>
        </row>
        <row r="200">
          <cell r="A200" t="str">
            <v>阿克苏地区</v>
          </cell>
          <cell r="B200">
            <v>24996.29</v>
          </cell>
        </row>
        <row r="201">
          <cell r="A201" t="str">
            <v>阿克苏市</v>
          </cell>
          <cell r="B201">
            <v>2692</v>
          </cell>
        </row>
        <row r="202">
          <cell r="A202" t="str">
            <v>阿克苏市技工学校</v>
          </cell>
          <cell r="B202">
            <v>4.8</v>
          </cell>
        </row>
        <row r="203">
          <cell r="A203" t="str">
            <v>温宿县</v>
          </cell>
          <cell r="B203">
            <v>1234</v>
          </cell>
        </row>
        <row r="204">
          <cell r="A204" t="str">
            <v>温宿县职业技术学校</v>
          </cell>
          <cell r="B204">
            <v>486</v>
          </cell>
        </row>
        <row r="205">
          <cell r="A205" t="str">
            <v>温宿县技工学校</v>
          </cell>
          <cell r="B205">
            <v>145.2</v>
          </cell>
        </row>
        <row r="206">
          <cell r="A206" t="str">
            <v>库车市</v>
          </cell>
          <cell r="B206">
            <v>2942</v>
          </cell>
        </row>
        <row r="207">
          <cell r="A207" t="str">
            <v>库车市中等职业技术学校</v>
          </cell>
          <cell r="B207">
            <v>780</v>
          </cell>
        </row>
        <row r="208">
          <cell r="A208" t="str">
            <v>沙雅县</v>
          </cell>
          <cell r="B208">
            <v>1507</v>
          </cell>
        </row>
        <row r="209">
          <cell r="A209" t="str">
            <v>沙雅县职业技术学校</v>
          </cell>
          <cell r="B209">
            <v>550</v>
          </cell>
        </row>
        <row r="210">
          <cell r="A210" t="str">
            <v>沙雅县技工学校</v>
          </cell>
          <cell r="B210">
            <v>389.96</v>
          </cell>
        </row>
        <row r="211">
          <cell r="A211" t="str">
            <v>新和县</v>
          </cell>
          <cell r="B211">
            <v>1015</v>
          </cell>
        </row>
        <row r="212">
          <cell r="A212" t="str">
            <v>新和县职业技术学校</v>
          </cell>
          <cell r="B212">
            <v>437</v>
          </cell>
        </row>
        <row r="213">
          <cell r="A213" t="str">
            <v>新和县技工学校</v>
          </cell>
          <cell r="B213">
            <v>262.47</v>
          </cell>
        </row>
        <row r="214">
          <cell r="A214" t="str">
            <v>拜城县</v>
          </cell>
          <cell r="B214">
            <v>1169</v>
          </cell>
        </row>
        <row r="215">
          <cell r="A215" t="str">
            <v>拜城县职业技术学校</v>
          </cell>
          <cell r="B215">
            <v>364</v>
          </cell>
        </row>
        <row r="216">
          <cell r="A216" t="str">
            <v>拜城县技工学校</v>
          </cell>
          <cell r="B216">
            <v>209.09</v>
          </cell>
        </row>
        <row r="217">
          <cell r="A217" t="str">
            <v>乌什县</v>
          </cell>
          <cell r="B217">
            <v>1115</v>
          </cell>
        </row>
        <row r="218">
          <cell r="A218" t="str">
            <v>乌什县职业中学</v>
          </cell>
          <cell r="B218">
            <v>514</v>
          </cell>
        </row>
        <row r="219">
          <cell r="A219" t="str">
            <v>乌什县技工学校</v>
          </cell>
          <cell r="B219">
            <v>186.4</v>
          </cell>
        </row>
        <row r="220">
          <cell r="A220" t="str">
            <v>阿瓦提县</v>
          </cell>
          <cell r="B220">
            <v>942</v>
          </cell>
        </row>
        <row r="221">
          <cell r="A221" t="str">
            <v>阿瓦提县职业技术学校</v>
          </cell>
          <cell r="B221">
            <v>465</v>
          </cell>
        </row>
        <row r="222">
          <cell r="A222" t="str">
            <v>阿瓦提县技工学校</v>
          </cell>
          <cell r="B222">
            <v>338.27</v>
          </cell>
        </row>
        <row r="223">
          <cell r="A223" t="str">
            <v>柯坪县</v>
          </cell>
          <cell r="B223">
            <v>367</v>
          </cell>
        </row>
        <row r="224">
          <cell r="A224" t="str">
            <v>教育局直属（阿克苏地区本级）</v>
          </cell>
          <cell r="B224">
            <v>1552</v>
          </cell>
        </row>
        <row r="225">
          <cell r="A225" t="str">
            <v>阿克苏地区中等职业技术学校</v>
          </cell>
          <cell r="B225">
            <v>1514</v>
          </cell>
        </row>
        <row r="226">
          <cell r="A226" t="str">
            <v>阿克苏职业技术学院（中专部）</v>
          </cell>
          <cell r="B226">
            <v>402</v>
          </cell>
        </row>
        <row r="227">
          <cell r="A227" t="str">
            <v>阿克苏教育学院（中专部）</v>
          </cell>
          <cell r="B227">
            <v>553</v>
          </cell>
        </row>
        <row r="228">
          <cell r="A228" t="str">
            <v>阿克苏技师学院</v>
          </cell>
          <cell r="B228">
            <v>1070.72</v>
          </cell>
        </row>
        <row r="229">
          <cell r="A229" t="str">
            <v>阿克苏工业技师学院</v>
          </cell>
          <cell r="B229">
            <v>768.38</v>
          </cell>
        </row>
        <row r="230">
          <cell r="A230" t="str">
            <v>阿克苏地区启明学校</v>
          </cell>
          <cell r="B230">
            <v>2</v>
          </cell>
        </row>
        <row r="231">
          <cell r="A231" t="str">
            <v>阿克苏工业职业技术学院</v>
          </cell>
          <cell r="B231">
            <v>56</v>
          </cell>
        </row>
        <row r="232">
          <cell r="A232" t="str">
            <v>阿克苏职业技术学院</v>
          </cell>
          <cell r="B232">
            <v>963</v>
          </cell>
        </row>
        <row r="233">
          <cell r="A233" t="str">
            <v>克州</v>
          </cell>
          <cell r="B233">
            <v>5453.84</v>
          </cell>
        </row>
        <row r="234">
          <cell r="A234" t="str">
            <v>阿图什市</v>
          </cell>
          <cell r="B234">
            <v>2378</v>
          </cell>
        </row>
        <row r="235">
          <cell r="A235" t="str">
            <v>克州阿图什市中等职业技术学校</v>
          </cell>
          <cell r="B235">
            <v>179</v>
          </cell>
        </row>
        <row r="236">
          <cell r="A236" t="str">
            <v>阿克陶县</v>
          </cell>
          <cell r="B236">
            <v>1099</v>
          </cell>
        </row>
        <row r="237">
          <cell r="A237" t="str">
            <v>阿克陶县职业高中</v>
          </cell>
          <cell r="B237">
            <v>351</v>
          </cell>
        </row>
        <row r="238">
          <cell r="A238" t="str">
            <v>阿克陶县技工学校</v>
          </cell>
          <cell r="B238">
            <v>241.15</v>
          </cell>
        </row>
        <row r="239">
          <cell r="A239" t="str">
            <v>阿合奇县职业高中学校</v>
          </cell>
          <cell r="B239">
            <v>26</v>
          </cell>
        </row>
        <row r="240">
          <cell r="A240" t="str">
            <v>乌恰县职业高中</v>
          </cell>
          <cell r="B240">
            <v>33</v>
          </cell>
        </row>
        <row r="241">
          <cell r="A241" t="str">
            <v>克州职业技术学校</v>
          </cell>
        </row>
        <row r="242">
          <cell r="A242" t="str">
            <v>克州技工学校</v>
          </cell>
          <cell r="B242">
            <v>439.69</v>
          </cell>
        </row>
        <row r="243">
          <cell r="A243" t="str">
            <v>克孜勒苏职业技术学院</v>
          </cell>
          <cell r="B243">
            <v>707</v>
          </cell>
        </row>
        <row r="244">
          <cell r="A244" t="str">
            <v>喀什地区</v>
          </cell>
          <cell r="B244">
            <v>46381.37</v>
          </cell>
        </row>
        <row r="245">
          <cell r="A245" t="str">
            <v>喀什市</v>
          </cell>
          <cell r="B245">
            <v>4207</v>
          </cell>
        </row>
        <row r="246">
          <cell r="A246" t="str">
            <v>喀什市职业技术学校</v>
          </cell>
          <cell r="B246">
            <v>928</v>
          </cell>
        </row>
        <row r="247">
          <cell r="A247" t="str">
            <v>喀什地区体育运动学校</v>
          </cell>
          <cell r="B247">
            <v>111</v>
          </cell>
        </row>
        <row r="248">
          <cell r="A248" t="str">
            <v>疏附县</v>
          </cell>
          <cell r="B248">
            <v>1530</v>
          </cell>
        </row>
        <row r="249">
          <cell r="A249" t="str">
            <v>疏附县职业高中</v>
          </cell>
          <cell r="B249">
            <v>390</v>
          </cell>
        </row>
        <row r="250">
          <cell r="A250" t="str">
            <v>疏附县技工学校</v>
          </cell>
          <cell r="B250">
            <v>315.47</v>
          </cell>
        </row>
        <row r="251">
          <cell r="A251" t="str">
            <v>疏勒县</v>
          </cell>
          <cell r="B251">
            <v>2019</v>
          </cell>
        </row>
        <row r="252">
          <cell r="A252" t="str">
            <v>疏勒县中等职业技术学校</v>
          </cell>
          <cell r="B252">
            <v>1403</v>
          </cell>
        </row>
        <row r="253">
          <cell r="A253" t="str">
            <v>疏勒县技工学校</v>
          </cell>
          <cell r="B253">
            <v>163.82</v>
          </cell>
        </row>
        <row r="254">
          <cell r="A254" t="str">
            <v>英吉沙县</v>
          </cell>
          <cell r="B254">
            <v>1707</v>
          </cell>
        </row>
        <row r="255">
          <cell r="A255" t="str">
            <v>英吉沙县职业高中</v>
          </cell>
          <cell r="B255">
            <v>588</v>
          </cell>
        </row>
        <row r="256">
          <cell r="A256" t="str">
            <v>英吉沙县技工学校</v>
          </cell>
          <cell r="B256">
            <v>680.09</v>
          </cell>
        </row>
        <row r="257">
          <cell r="A257" t="str">
            <v>泽普县</v>
          </cell>
          <cell r="B257">
            <v>1172</v>
          </cell>
        </row>
        <row r="258">
          <cell r="A258" t="str">
            <v>泽普县职业技术高中</v>
          </cell>
          <cell r="B258">
            <v>487</v>
          </cell>
        </row>
        <row r="259">
          <cell r="A259" t="str">
            <v>泽普县技工学校</v>
          </cell>
          <cell r="B259">
            <v>133.17</v>
          </cell>
        </row>
        <row r="260">
          <cell r="A260" t="str">
            <v>莎车县</v>
          </cell>
          <cell r="B260">
            <v>5523</v>
          </cell>
        </row>
        <row r="261">
          <cell r="A261" t="str">
            <v>莎车县职业技术学院</v>
          </cell>
          <cell r="B261">
            <v>1264</v>
          </cell>
        </row>
        <row r="262">
          <cell r="A262" t="str">
            <v>莎车县第二中等职业技术学校</v>
          </cell>
          <cell r="B262">
            <v>481</v>
          </cell>
        </row>
        <row r="263">
          <cell r="A263" t="str">
            <v>莎车县高级技工学校</v>
          </cell>
          <cell r="B263">
            <v>1045.29</v>
          </cell>
        </row>
        <row r="264">
          <cell r="A264" t="str">
            <v>叶城县</v>
          </cell>
          <cell r="B264">
            <v>2852</v>
          </cell>
        </row>
        <row r="265">
          <cell r="A265" t="str">
            <v>叶城县职业高中学校</v>
          </cell>
          <cell r="B265">
            <v>961</v>
          </cell>
        </row>
        <row r="266">
          <cell r="A266" t="str">
            <v>叶城县技工学校</v>
          </cell>
          <cell r="B266">
            <v>77.92</v>
          </cell>
        </row>
        <row r="267">
          <cell r="A267" t="str">
            <v>麦盖提县</v>
          </cell>
          <cell r="B267">
            <v>1267</v>
          </cell>
        </row>
        <row r="268">
          <cell r="A268" t="str">
            <v>麦盖提县中等职业技术学校</v>
          </cell>
          <cell r="B268">
            <v>525</v>
          </cell>
        </row>
        <row r="269">
          <cell r="A269" t="str">
            <v>麦盖提县技工学校</v>
          </cell>
          <cell r="B269">
            <v>433.26</v>
          </cell>
        </row>
        <row r="270">
          <cell r="A270" t="str">
            <v>岳普湖县</v>
          </cell>
          <cell r="B270">
            <v>841</v>
          </cell>
        </row>
        <row r="271">
          <cell r="A271" t="str">
            <v>岳普湖县中等职业技术学校</v>
          </cell>
          <cell r="B271">
            <v>435</v>
          </cell>
        </row>
        <row r="272">
          <cell r="A272" t="str">
            <v>岳普湖县技工学校</v>
          </cell>
          <cell r="B272">
            <v>187.19</v>
          </cell>
        </row>
        <row r="273">
          <cell r="A273" t="str">
            <v>伽师县</v>
          </cell>
          <cell r="B273">
            <v>2802</v>
          </cell>
        </row>
        <row r="274">
          <cell r="A274" t="str">
            <v>伽师县中等职业技术学校</v>
          </cell>
          <cell r="B274">
            <v>1233</v>
          </cell>
        </row>
        <row r="275">
          <cell r="A275" t="str">
            <v>伽师县技工学校</v>
          </cell>
          <cell r="B275">
            <v>928.23</v>
          </cell>
        </row>
        <row r="276">
          <cell r="A276" t="str">
            <v>巴楚县</v>
          </cell>
          <cell r="B276">
            <v>2121</v>
          </cell>
        </row>
        <row r="277">
          <cell r="A277" t="str">
            <v>巴楚县职业高中</v>
          </cell>
          <cell r="B277">
            <v>982</v>
          </cell>
        </row>
        <row r="278">
          <cell r="A278" t="str">
            <v>巴楚县技工学校</v>
          </cell>
          <cell r="B278">
            <v>435.14</v>
          </cell>
        </row>
        <row r="279">
          <cell r="A279" t="str">
            <v>塔什库尔干塔吉克自治县</v>
          </cell>
          <cell r="B279">
            <v>189</v>
          </cell>
        </row>
        <row r="280">
          <cell r="A280" t="str">
            <v>塔什库尔干县职业高中学校</v>
          </cell>
          <cell r="B280">
            <v>93</v>
          </cell>
        </row>
        <row r="281">
          <cell r="A281" t="str">
            <v>塔什库尔干县技工学校</v>
          </cell>
          <cell r="B281">
            <v>27.12</v>
          </cell>
        </row>
        <row r="282">
          <cell r="A282" t="str">
            <v>教育局直属（喀什地区本级）</v>
          </cell>
          <cell r="B282">
            <v>1654</v>
          </cell>
        </row>
        <row r="283">
          <cell r="A283" t="str">
            <v>喀什技师学院</v>
          </cell>
          <cell r="B283">
            <v>2197.67</v>
          </cell>
        </row>
        <row r="284">
          <cell r="A284" t="str">
            <v>喀什理工职业技术学院</v>
          </cell>
          <cell r="B284">
            <v>55</v>
          </cell>
        </row>
        <row r="285">
          <cell r="A285" t="str">
            <v>喀什职业技术学院</v>
          </cell>
          <cell r="B285">
            <v>1937</v>
          </cell>
        </row>
        <row r="286">
          <cell r="A286" t="str">
            <v>和田地区</v>
          </cell>
          <cell r="B286">
            <v>23509.66</v>
          </cell>
        </row>
        <row r="287">
          <cell r="A287" t="str">
            <v>和田市</v>
          </cell>
          <cell r="B287">
            <v>1683</v>
          </cell>
        </row>
        <row r="288">
          <cell r="A288" t="str">
            <v>和田市中等职业学校</v>
          </cell>
          <cell r="B288">
            <v>715</v>
          </cell>
        </row>
        <row r="289">
          <cell r="A289" t="str">
            <v>和田市高级技工学校</v>
          </cell>
          <cell r="B289">
            <v>739.77</v>
          </cell>
        </row>
        <row r="290">
          <cell r="A290" t="str">
            <v>和田县</v>
          </cell>
          <cell r="B290">
            <v>1673</v>
          </cell>
        </row>
        <row r="291">
          <cell r="A291" t="str">
            <v>和田县职业技术学校</v>
          </cell>
          <cell r="B291">
            <v>922</v>
          </cell>
        </row>
        <row r="292">
          <cell r="A292" t="str">
            <v>和田县技工学校</v>
          </cell>
          <cell r="B292">
            <v>274.52</v>
          </cell>
        </row>
        <row r="293">
          <cell r="A293" t="str">
            <v>墨玉县</v>
          </cell>
          <cell r="B293">
            <v>3058</v>
          </cell>
        </row>
        <row r="294">
          <cell r="A294" t="str">
            <v>墨玉中等职业学校(墨玉县职业技术高中学校)</v>
          </cell>
          <cell r="B294">
            <v>1285</v>
          </cell>
        </row>
        <row r="295">
          <cell r="A295" t="str">
            <v>墨玉县技工学校</v>
          </cell>
          <cell r="B295">
            <v>725.71</v>
          </cell>
        </row>
        <row r="296">
          <cell r="A296" t="str">
            <v>皮山县</v>
          </cell>
          <cell r="B296">
            <v>1166</v>
          </cell>
        </row>
        <row r="297">
          <cell r="A297" t="str">
            <v>皮山县中等职业学校</v>
          </cell>
          <cell r="B297">
            <v>560</v>
          </cell>
        </row>
        <row r="298">
          <cell r="A298" t="str">
            <v>皮山县技工学校</v>
          </cell>
          <cell r="B298">
            <v>511.45</v>
          </cell>
        </row>
        <row r="299">
          <cell r="A299" t="str">
            <v>洛浦县</v>
          </cell>
          <cell r="B299">
            <v>1417</v>
          </cell>
        </row>
        <row r="300">
          <cell r="A300" t="str">
            <v>洛浦县中等职业技术学校</v>
          </cell>
          <cell r="B300">
            <v>541</v>
          </cell>
        </row>
        <row r="301">
          <cell r="A301" t="str">
            <v>洛浦县高级技工学校</v>
          </cell>
          <cell r="B301">
            <v>258.06</v>
          </cell>
        </row>
        <row r="302">
          <cell r="A302" t="str">
            <v>策勒县</v>
          </cell>
          <cell r="B302">
            <v>863</v>
          </cell>
        </row>
        <row r="303">
          <cell r="A303" t="str">
            <v>策勒县职业技术学校</v>
          </cell>
          <cell r="B303">
            <v>271</v>
          </cell>
        </row>
        <row r="304">
          <cell r="A304" t="str">
            <v>策勒县技工学校</v>
          </cell>
          <cell r="B304">
            <v>142.05</v>
          </cell>
        </row>
        <row r="305">
          <cell r="A305" t="str">
            <v>于田县</v>
          </cell>
          <cell r="B305">
            <v>1600</v>
          </cell>
        </row>
        <row r="306">
          <cell r="A306" t="str">
            <v>于田县技工学校</v>
          </cell>
          <cell r="B306">
            <v>383.75</v>
          </cell>
        </row>
        <row r="307">
          <cell r="A307" t="str">
            <v>于田县职业高级中学</v>
          </cell>
          <cell r="B307">
            <v>373</v>
          </cell>
        </row>
        <row r="308">
          <cell r="A308" t="str">
            <v>民丰县</v>
          </cell>
          <cell r="B308">
            <v>198</v>
          </cell>
        </row>
        <row r="309">
          <cell r="A309" t="str">
            <v>民丰县职业技术学校</v>
          </cell>
          <cell r="B309">
            <v>107</v>
          </cell>
        </row>
        <row r="310">
          <cell r="A310" t="str">
            <v>民丰县技工学校</v>
          </cell>
          <cell r="B310">
            <v>18.04</v>
          </cell>
        </row>
        <row r="311">
          <cell r="A311" t="str">
            <v>教育局直属（和田地区本级）</v>
          </cell>
          <cell r="B311">
            <v>1210</v>
          </cell>
        </row>
        <row r="312">
          <cell r="A312" t="str">
            <v>和田地区师范学校</v>
          </cell>
          <cell r="B312">
            <v>359</v>
          </cell>
        </row>
        <row r="313">
          <cell r="A313" t="str">
            <v>和田地区中等职业技术学校</v>
          </cell>
          <cell r="B313">
            <v>917</v>
          </cell>
        </row>
        <row r="314">
          <cell r="A314" t="str">
            <v>和田玉才中等职业学校</v>
          </cell>
        </row>
        <row r="315">
          <cell r="A315" t="str">
            <v>和田技师学院</v>
          </cell>
          <cell r="B315">
            <v>1098.31</v>
          </cell>
        </row>
        <row r="316">
          <cell r="A316" t="str">
            <v>和田职业技术学院</v>
          </cell>
          <cell r="B316">
            <v>440</v>
          </cell>
        </row>
        <row r="317">
          <cell r="A317" t="str">
            <v>伊犁州</v>
          </cell>
          <cell r="B317">
            <v>8497.88</v>
          </cell>
        </row>
        <row r="318">
          <cell r="A318" t="str">
            <v>伊宁市</v>
          </cell>
          <cell r="B318">
            <v>704</v>
          </cell>
        </row>
        <row r="319">
          <cell r="A319" t="str">
            <v>伊宁市职业高中学校</v>
          </cell>
          <cell r="B319">
            <v>74</v>
          </cell>
        </row>
        <row r="320">
          <cell r="A320" t="str">
            <v>伊宁市技工学校</v>
          </cell>
          <cell r="B320">
            <v>68.09</v>
          </cell>
        </row>
        <row r="321">
          <cell r="A321" t="str">
            <v>奎屯市</v>
          </cell>
          <cell r="B321">
            <v>163</v>
          </cell>
        </row>
        <row r="322">
          <cell r="A322" t="str">
            <v>霍尔果斯市</v>
          </cell>
          <cell r="B322">
            <v>53</v>
          </cell>
        </row>
        <row r="323">
          <cell r="A323" t="str">
            <v>霍尔果斯中等职业技术学校</v>
          </cell>
          <cell r="B323">
            <v>444</v>
          </cell>
        </row>
        <row r="324">
          <cell r="A324" t="str">
            <v>霍尔果斯市技工学校</v>
          </cell>
          <cell r="B324">
            <v>160.7</v>
          </cell>
        </row>
        <row r="325">
          <cell r="A325" t="str">
            <v>霍尔果斯市职业高中</v>
          </cell>
          <cell r="B325">
            <v>116</v>
          </cell>
        </row>
        <row r="326">
          <cell r="A326" t="str">
            <v>伊宁县</v>
          </cell>
          <cell r="B326">
            <v>578</v>
          </cell>
        </row>
        <row r="327">
          <cell r="A327" t="str">
            <v>伊宁县职业高中学校</v>
          </cell>
          <cell r="B327">
            <v>214</v>
          </cell>
        </row>
        <row r="328">
          <cell r="A328" t="str">
            <v>伊宁县技工学校</v>
          </cell>
          <cell r="B328">
            <v>62.09</v>
          </cell>
        </row>
        <row r="329">
          <cell r="A329" t="str">
            <v>察布查尔锡伯自治县</v>
          </cell>
          <cell r="B329">
            <v>194</v>
          </cell>
        </row>
        <row r="330">
          <cell r="A330" t="str">
            <v>察布查尔县技工学校</v>
          </cell>
          <cell r="B330">
            <v>8.93</v>
          </cell>
        </row>
        <row r="331">
          <cell r="A331" t="str">
            <v>察布查尔锡伯自治县职业技术教育学校</v>
          </cell>
          <cell r="B331">
            <v>89</v>
          </cell>
        </row>
        <row r="332">
          <cell r="A332" t="str">
            <v>霍城县</v>
          </cell>
          <cell r="B332">
            <v>339</v>
          </cell>
        </row>
        <row r="333">
          <cell r="A333" t="str">
            <v>霍城县职业技术学校</v>
          </cell>
          <cell r="B333">
            <v>53</v>
          </cell>
        </row>
        <row r="334">
          <cell r="A334" t="str">
            <v>霍城县技工学校</v>
          </cell>
          <cell r="B334">
            <v>71.6</v>
          </cell>
        </row>
        <row r="335">
          <cell r="A335" t="str">
            <v>巩留县</v>
          </cell>
          <cell r="B335">
            <v>208</v>
          </cell>
        </row>
        <row r="336">
          <cell r="A336" t="str">
            <v>巩留县技工学校</v>
          </cell>
          <cell r="B336">
            <v>17.84</v>
          </cell>
        </row>
        <row r="337">
          <cell r="A337" t="str">
            <v>巩留县职业技术学校</v>
          </cell>
          <cell r="B337">
            <v>9</v>
          </cell>
        </row>
        <row r="338">
          <cell r="A338" t="str">
            <v>新源县</v>
          </cell>
          <cell r="B338">
            <v>345</v>
          </cell>
        </row>
        <row r="339">
          <cell r="A339" t="str">
            <v>新源县职业高中学校</v>
          </cell>
          <cell r="B339">
            <v>70</v>
          </cell>
        </row>
        <row r="340">
          <cell r="A340" t="str">
            <v>新源县技工学校</v>
          </cell>
          <cell r="B340">
            <v>59.07</v>
          </cell>
        </row>
        <row r="341">
          <cell r="A341" t="str">
            <v>昭苏县</v>
          </cell>
          <cell r="B341">
            <v>161</v>
          </cell>
        </row>
        <row r="342">
          <cell r="A342" t="str">
            <v>昭苏县技工学校</v>
          </cell>
          <cell r="B342">
            <v>11.36</v>
          </cell>
        </row>
        <row r="343">
          <cell r="A343" t="str">
            <v>昭苏县职业技术学校</v>
          </cell>
          <cell r="B343">
            <v>63</v>
          </cell>
        </row>
        <row r="344">
          <cell r="A344" t="str">
            <v>特克斯县</v>
          </cell>
          <cell r="B344">
            <v>222</v>
          </cell>
        </row>
        <row r="345">
          <cell r="A345" t="str">
            <v>伊犁州特克斯县职业技术学校</v>
          </cell>
          <cell r="B345">
            <v>24</v>
          </cell>
        </row>
        <row r="346">
          <cell r="A346" t="str">
            <v>特克斯县技工学校</v>
          </cell>
          <cell r="B346">
            <v>3.99</v>
          </cell>
        </row>
        <row r="347">
          <cell r="A347" t="str">
            <v>尼勒克县</v>
          </cell>
          <cell r="B347">
            <v>200</v>
          </cell>
        </row>
        <row r="348">
          <cell r="A348" t="str">
            <v>尼勒克县技工学校</v>
          </cell>
          <cell r="B348">
            <v>0.44</v>
          </cell>
        </row>
        <row r="349">
          <cell r="A349" t="str">
            <v>尼勒克县职业技术学校</v>
          </cell>
          <cell r="B349">
            <v>23</v>
          </cell>
        </row>
        <row r="350">
          <cell r="A350" t="str">
            <v>伊犁职业技术学院（中专部）</v>
          </cell>
          <cell r="B350">
            <v>371</v>
          </cell>
        </row>
        <row r="351">
          <cell r="A351" t="str">
            <v>伊犁技师培训学院</v>
          </cell>
          <cell r="B351">
            <v>511.77</v>
          </cell>
        </row>
        <row r="352">
          <cell r="A352" t="str">
            <v>伊犁州财贸学校</v>
          </cell>
          <cell r="B352">
            <v>474</v>
          </cell>
        </row>
        <row r="353">
          <cell r="A353" t="str">
            <v>伊犁州职业中专（师范）学校</v>
          </cell>
          <cell r="B353">
            <v>560</v>
          </cell>
        </row>
        <row r="354">
          <cell r="A354" t="str">
            <v>伊犁州体育运动学校</v>
          </cell>
          <cell r="B354">
            <v>83</v>
          </cell>
        </row>
        <row r="355">
          <cell r="A355" t="str">
            <v>伊宁卫生学校</v>
          </cell>
          <cell r="B355">
            <v>825</v>
          </cell>
        </row>
        <row r="356">
          <cell r="A356" t="str">
            <v>伊犁职业技术学院</v>
          </cell>
          <cell r="B356">
            <v>863</v>
          </cell>
        </row>
        <row r="357">
          <cell r="A357" t="str">
            <v>塔城地区</v>
          </cell>
          <cell r="B357">
            <v>2406.71</v>
          </cell>
        </row>
        <row r="358">
          <cell r="A358" t="str">
            <v>塔城市</v>
          </cell>
          <cell r="B358">
            <v>70</v>
          </cell>
        </row>
        <row r="359">
          <cell r="A359" t="str">
            <v>塔城市职业技术教育培训中心</v>
          </cell>
          <cell r="B359">
            <v>42</v>
          </cell>
        </row>
        <row r="360">
          <cell r="A360" t="str">
            <v>乌苏市</v>
          </cell>
          <cell r="B360">
            <v>234</v>
          </cell>
        </row>
        <row r="361">
          <cell r="A361" t="str">
            <v>乌苏市职业中等专业学校</v>
          </cell>
          <cell r="B361">
            <v>146</v>
          </cell>
        </row>
        <row r="362">
          <cell r="A362" t="str">
            <v>额敏县</v>
          </cell>
          <cell r="B362">
            <v>174</v>
          </cell>
        </row>
        <row r="363">
          <cell r="A363" t="str">
            <v>额敏县职业高级中学</v>
          </cell>
          <cell r="B363">
            <v>34</v>
          </cell>
        </row>
        <row r="364">
          <cell r="A364" t="str">
            <v>额敏县技工学校</v>
          </cell>
          <cell r="B364">
            <v>50.2</v>
          </cell>
        </row>
        <row r="365">
          <cell r="A365" t="str">
            <v>沙湾市</v>
          </cell>
          <cell r="B365">
            <v>167</v>
          </cell>
        </row>
        <row r="366">
          <cell r="A366" t="str">
            <v>沙湾市中等职业技术学校</v>
          </cell>
          <cell r="B366">
            <v>140</v>
          </cell>
        </row>
        <row r="367">
          <cell r="A367" t="str">
            <v>沙湾市技工学校</v>
          </cell>
          <cell r="B367">
            <v>82.4</v>
          </cell>
        </row>
        <row r="368">
          <cell r="A368" t="str">
            <v>托里县</v>
          </cell>
          <cell r="B368">
            <v>103</v>
          </cell>
        </row>
        <row r="369">
          <cell r="A369" t="str">
            <v>裕民县</v>
          </cell>
          <cell r="B369">
            <v>45</v>
          </cell>
        </row>
        <row r="370">
          <cell r="A370" t="str">
            <v>和布克赛尔蒙古自治县</v>
          </cell>
          <cell r="B370">
            <v>41</v>
          </cell>
        </row>
        <row r="371">
          <cell r="A371" t="str">
            <v>教育局直属(塔城地区本级)</v>
          </cell>
          <cell r="B371">
            <v>113</v>
          </cell>
        </row>
        <row r="372">
          <cell r="A372" t="str">
            <v>塔城地区师范学校</v>
          </cell>
          <cell r="B372">
            <v>245</v>
          </cell>
        </row>
        <row r="373">
          <cell r="A373" t="str">
            <v>塔城地区卫生学校</v>
          </cell>
          <cell r="B373">
            <v>247</v>
          </cell>
        </row>
        <row r="374">
          <cell r="A374" t="str">
            <v>塔城地区中等职业技术学校</v>
          </cell>
          <cell r="B374">
            <v>75</v>
          </cell>
        </row>
        <row r="375">
          <cell r="A375" t="str">
            <v>和丰县职业技术学校</v>
          </cell>
          <cell r="B375">
            <v>9</v>
          </cell>
        </row>
        <row r="376">
          <cell r="A376" t="str">
            <v>塔城地区高级技工学校</v>
          </cell>
          <cell r="B376">
            <v>41.89</v>
          </cell>
        </row>
        <row r="377">
          <cell r="A377" t="str">
            <v>乌苏市技工学校</v>
          </cell>
          <cell r="B377">
            <v>29.22</v>
          </cell>
        </row>
        <row r="378">
          <cell r="A378" t="str">
            <v>塔城地区和丰技工学校</v>
          </cell>
        </row>
        <row r="379">
          <cell r="A379" t="str">
            <v>塔城职业技术学院</v>
          </cell>
          <cell r="B379">
            <v>318</v>
          </cell>
        </row>
        <row r="380">
          <cell r="A380" t="str">
            <v>阿勒泰地区</v>
          </cell>
          <cell r="B380">
            <v>2114.07</v>
          </cell>
        </row>
        <row r="381">
          <cell r="A381" t="str">
            <v>布尔津县</v>
          </cell>
          <cell r="B381">
            <v>76</v>
          </cell>
        </row>
        <row r="382">
          <cell r="A382" t="str">
            <v>富蕴县</v>
          </cell>
          <cell r="B382">
            <v>115</v>
          </cell>
        </row>
        <row r="383">
          <cell r="A383" t="str">
            <v>富蕴县职业高级中学</v>
          </cell>
          <cell r="B383">
            <v>42</v>
          </cell>
        </row>
        <row r="384">
          <cell r="A384" t="str">
            <v>富蕴县技工学校</v>
          </cell>
          <cell r="B384">
            <v>43.56</v>
          </cell>
        </row>
        <row r="385">
          <cell r="A385" t="str">
            <v>福海县</v>
          </cell>
          <cell r="B385">
            <v>55</v>
          </cell>
        </row>
        <row r="386">
          <cell r="A386" t="str">
            <v>福海县职业高中</v>
          </cell>
          <cell r="B386">
            <v>73</v>
          </cell>
        </row>
        <row r="387">
          <cell r="A387" t="str">
            <v>福海县技工学校</v>
          </cell>
          <cell r="B387">
            <v>58.69</v>
          </cell>
        </row>
        <row r="388">
          <cell r="A388" t="str">
            <v>哈巴河县</v>
          </cell>
          <cell r="B388">
            <v>98</v>
          </cell>
        </row>
        <row r="389">
          <cell r="A389" t="str">
            <v>青河县</v>
          </cell>
          <cell r="B389">
            <v>117</v>
          </cell>
        </row>
        <row r="390">
          <cell r="A390" t="str">
            <v>吉木乃县</v>
          </cell>
          <cell r="B390">
            <v>58</v>
          </cell>
        </row>
        <row r="391">
          <cell r="A391" t="str">
            <v>教育局直属（阿勒泰地区本级）</v>
          </cell>
          <cell r="B391">
            <v>147</v>
          </cell>
        </row>
        <row r="392">
          <cell r="A392" t="str">
            <v>新疆阿勒泰畜牧兽医职业学校</v>
          </cell>
          <cell r="B392">
            <v>166</v>
          </cell>
        </row>
        <row r="393">
          <cell r="A393" t="str">
            <v>阿勒泰地区师范学校</v>
          </cell>
          <cell r="B393">
            <v>240</v>
          </cell>
        </row>
        <row r="394">
          <cell r="A394" t="str">
            <v>阿勒泰地区卫生学校</v>
          </cell>
          <cell r="B394">
            <v>234</v>
          </cell>
        </row>
        <row r="395">
          <cell r="A395" t="str">
            <v>阿勒泰地区职业技术学校</v>
          </cell>
          <cell r="B395">
            <v>107</v>
          </cell>
        </row>
        <row r="396">
          <cell r="A396" t="str">
            <v>阿勒泰地区高级技工学校</v>
          </cell>
          <cell r="B396">
            <v>149.82</v>
          </cell>
        </row>
        <row r="397">
          <cell r="A397" t="str">
            <v>阿勒泰职业技术学院</v>
          </cell>
          <cell r="B397">
            <v>334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U413"/>
  <sheetViews>
    <sheetView zoomScale="70" zoomScaleNormal="70" workbookViewId="0">
      <selection activeCell="B47" sqref="B47"/>
    </sheetView>
  </sheetViews>
  <sheetFormatPr defaultColWidth="9" defaultRowHeight="15.75"/>
  <cols>
    <col min="1" max="1" width="15.75" style="7" customWidth="1"/>
    <col min="2" max="2" width="32.8833333333333" style="8" customWidth="1"/>
    <col min="3" max="3" width="10" style="9" customWidth="1"/>
    <col min="4" max="4" width="10" style="10" customWidth="1"/>
    <col min="5" max="5" width="10" style="11" customWidth="1"/>
    <col min="6" max="10" width="10" style="12" customWidth="1"/>
    <col min="11" max="12" width="10" style="13" customWidth="1"/>
    <col min="13" max="21" width="10" style="12" customWidth="1"/>
    <col min="22" max="16384" width="9" style="6"/>
  </cols>
  <sheetData>
    <row r="1" s="1" customFormat="1" spans="1:21">
      <c r="A1" s="14" t="s">
        <v>0</v>
      </c>
      <c r="B1" s="15"/>
      <c r="C1" s="15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="2" customFormat="1" ht="27" spans="1:21">
      <c r="A2" s="17" t="s">
        <v>1</v>
      </c>
      <c r="B2" s="18"/>
      <c r="C2" s="18"/>
      <c r="D2" s="19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="2" customFormat="1" ht="16.5" spans="1:21">
      <c r="A3" s="20" t="s">
        <v>2</v>
      </c>
      <c r="B3" s="21"/>
      <c r="C3" s="21"/>
      <c r="D3" s="22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="3" customFormat="1" ht="14.25" spans="1:21">
      <c r="A4" s="23" t="s">
        <v>3</v>
      </c>
      <c r="B4" s="24" t="s">
        <v>4</v>
      </c>
      <c r="C4" s="24" t="s">
        <v>5</v>
      </c>
      <c r="D4" s="25" t="s">
        <v>6</v>
      </c>
      <c r="E4" s="24" t="s">
        <v>7</v>
      </c>
      <c r="F4" s="26" t="s">
        <v>8</v>
      </c>
      <c r="G4" s="27"/>
      <c r="H4" s="27"/>
      <c r="I4" s="27"/>
      <c r="J4" s="27"/>
      <c r="K4" s="27"/>
      <c r="L4" s="27"/>
      <c r="M4" s="44"/>
      <c r="N4" s="45" t="s">
        <v>9</v>
      </c>
      <c r="O4" s="45"/>
      <c r="P4" s="45"/>
      <c r="Q4" s="45"/>
      <c r="R4" s="45"/>
      <c r="S4" s="45"/>
      <c r="T4" s="45" t="s">
        <v>10</v>
      </c>
      <c r="U4" s="45"/>
    </row>
    <row r="5" s="3" customFormat="1" ht="14.25" spans="1:21">
      <c r="A5" s="28"/>
      <c r="B5" s="24"/>
      <c r="C5" s="24"/>
      <c r="D5" s="25"/>
      <c r="E5" s="24"/>
      <c r="F5" s="29" t="s">
        <v>11</v>
      </c>
      <c r="G5" s="29" t="s">
        <v>12</v>
      </c>
      <c r="H5" s="24" t="s">
        <v>13</v>
      </c>
      <c r="I5" s="24" t="s">
        <v>14</v>
      </c>
      <c r="J5" s="46" t="s">
        <v>15</v>
      </c>
      <c r="K5" s="47" t="s">
        <v>16</v>
      </c>
      <c r="L5" s="47" t="s">
        <v>17</v>
      </c>
      <c r="M5" s="47" t="s">
        <v>18</v>
      </c>
      <c r="N5" s="46" t="s">
        <v>19</v>
      </c>
      <c r="O5" s="46"/>
      <c r="P5" s="48" t="s">
        <v>20</v>
      </c>
      <c r="Q5" s="53"/>
      <c r="R5" s="46" t="s">
        <v>21</v>
      </c>
      <c r="S5" s="46"/>
      <c r="T5" s="46" t="s">
        <v>22</v>
      </c>
      <c r="U5" s="46" t="s">
        <v>23</v>
      </c>
    </row>
    <row r="6" s="3" customFormat="1" ht="34" customHeight="1" spans="1:21">
      <c r="A6" s="30"/>
      <c r="B6" s="24"/>
      <c r="C6" s="24"/>
      <c r="D6" s="25"/>
      <c r="E6" s="24"/>
      <c r="F6" s="29"/>
      <c r="G6" s="29"/>
      <c r="H6" s="24"/>
      <c r="I6" s="24"/>
      <c r="J6" s="46"/>
      <c r="K6" s="49"/>
      <c r="L6" s="49"/>
      <c r="M6" s="49"/>
      <c r="N6" s="46" t="s">
        <v>24</v>
      </c>
      <c r="O6" s="46" t="s">
        <v>25</v>
      </c>
      <c r="P6" s="46" t="s">
        <v>24</v>
      </c>
      <c r="Q6" s="46" t="s">
        <v>25</v>
      </c>
      <c r="R6" s="46" t="s">
        <v>24</v>
      </c>
      <c r="S6" s="46" t="s">
        <v>25</v>
      </c>
      <c r="T6" s="46"/>
      <c r="U6" s="46"/>
    </row>
    <row r="7" s="4" customFormat="1" ht="12.75" hidden="1" spans="1:21">
      <c r="A7" s="31" t="s">
        <v>26</v>
      </c>
      <c r="B7" s="32"/>
      <c r="C7" s="32"/>
      <c r="D7" s="33"/>
      <c r="E7" s="32"/>
      <c r="F7" s="32"/>
      <c r="G7" s="32"/>
      <c r="H7" s="32"/>
      <c r="I7" s="32"/>
      <c r="J7" s="50"/>
      <c r="K7" s="51"/>
      <c r="L7" s="51"/>
      <c r="M7" s="51"/>
      <c r="N7" s="50" t="s">
        <v>27</v>
      </c>
      <c r="O7" s="50" t="s">
        <v>27</v>
      </c>
      <c r="P7" s="50"/>
      <c r="Q7" s="50"/>
      <c r="R7" s="50" t="s">
        <v>28</v>
      </c>
      <c r="S7" s="50" t="s">
        <v>28</v>
      </c>
      <c r="T7" s="50" t="s">
        <v>29</v>
      </c>
      <c r="U7" s="50" t="s">
        <v>30</v>
      </c>
    </row>
    <row r="8" s="4" customFormat="1" ht="25.5" hidden="1" spans="1:21">
      <c r="A8" s="31" t="s">
        <v>31</v>
      </c>
      <c r="B8" s="32"/>
      <c r="C8" s="32"/>
      <c r="D8" s="33"/>
      <c r="E8" s="32"/>
      <c r="F8" s="32" t="s">
        <v>32</v>
      </c>
      <c r="G8" s="32" t="s">
        <v>32</v>
      </c>
      <c r="H8" s="32" t="s">
        <v>33</v>
      </c>
      <c r="I8" s="32" t="s">
        <v>33</v>
      </c>
      <c r="J8" s="50" t="s">
        <v>33</v>
      </c>
      <c r="K8" s="50" t="s">
        <v>33</v>
      </c>
      <c r="L8" s="50" t="s">
        <v>33</v>
      </c>
      <c r="M8" s="32" t="s">
        <v>32</v>
      </c>
      <c r="N8" s="50" t="s">
        <v>34</v>
      </c>
      <c r="O8" s="50" t="s">
        <v>35</v>
      </c>
      <c r="P8" s="50" t="s">
        <v>34</v>
      </c>
      <c r="Q8" s="50" t="s">
        <v>35</v>
      </c>
      <c r="R8" s="50" t="s">
        <v>34</v>
      </c>
      <c r="S8" s="50" t="s">
        <v>35</v>
      </c>
      <c r="T8" s="50" t="s">
        <v>36</v>
      </c>
      <c r="U8" s="50" t="s">
        <v>36</v>
      </c>
    </row>
    <row r="9" s="54" customFormat="1" ht="12.75" spans="1:21">
      <c r="A9" s="57"/>
      <c r="B9" s="58" t="s">
        <v>5</v>
      </c>
      <c r="C9" s="59">
        <f t="shared" ref="C9:C73" si="0">D9+E9</f>
        <v>241536</v>
      </c>
      <c r="D9" s="59">
        <f t="shared" ref="D9:U9" si="1">SUM(D10,D85,D110,D117,D131,D140,D165,D174,D208,D243,D255,D300,D330,D371,D395)</f>
        <v>199945</v>
      </c>
      <c r="E9" s="59">
        <f t="shared" si="1"/>
        <v>41591</v>
      </c>
      <c r="F9" s="59">
        <f t="shared" si="1"/>
        <v>128</v>
      </c>
      <c r="G9" s="59">
        <f t="shared" si="1"/>
        <v>1827</v>
      </c>
      <c r="H9" s="59">
        <f t="shared" si="1"/>
        <v>464.8</v>
      </c>
      <c r="I9" s="59">
        <f t="shared" si="1"/>
        <v>1439.5</v>
      </c>
      <c r="J9" s="59">
        <f t="shared" si="1"/>
        <v>5456.41</v>
      </c>
      <c r="K9" s="59">
        <f t="shared" si="1"/>
        <v>6094.84</v>
      </c>
      <c r="L9" s="59">
        <f t="shared" si="1"/>
        <v>1100</v>
      </c>
      <c r="M9" s="59">
        <f t="shared" si="1"/>
        <v>165.45</v>
      </c>
      <c r="N9" s="59">
        <f t="shared" si="1"/>
        <v>976.4</v>
      </c>
      <c r="O9" s="59">
        <f t="shared" si="1"/>
        <v>644.8</v>
      </c>
      <c r="P9" s="59">
        <f t="shared" si="1"/>
        <v>153.6</v>
      </c>
      <c r="Q9" s="59">
        <f t="shared" si="1"/>
        <v>82.2</v>
      </c>
      <c r="R9" s="59">
        <f t="shared" si="1"/>
        <v>4148</v>
      </c>
      <c r="S9" s="59">
        <f t="shared" si="1"/>
        <v>2197</v>
      </c>
      <c r="T9" s="59">
        <f t="shared" si="1"/>
        <v>7256</v>
      </c>
      <c r="U9" s="59">
        <f t="shared" si="1"/>
        <v>9457</v>
      </c>
    </row>
    <row r="10" s="54" customFormat="1" ht="12.75" spans="1:21">
      <c r="A10" s="60"/>
      <c r="B10" s="61" t="s">
        <v>37</v>
      </c>
      <c r="C10" s="59">
        <f t="shared" si="0"/>
        <v>78220.4</v>
      </c>
      <c r="D10" s="59">
        <f t="shared" ref="D10:U10" si="2">SUM(D12:D84)</f>
        <v>62125.9</v>
      </c>
      <c r="E10" s="59">
        <f t="shared" si="2"/>
        <v>16094.5</v>
      </c>
      <c r="F10" s="59">
        <f t="shared" si="2"/>
        <v>128</v>
      </c>
      <c r="G10" s="59">
        <f t="shared" si="2"/>
        <v>1827</v>
      </c>
      <c r="H10" s="59">
        <f t="shared" si="2"/>
        <v>378.4</v>
      </c>
      <c r="I10" s="59">
        <f t="shared" si="2"/>
        <v>1109.5</v>
      </c>
      <c r="J10" s="59">
        <f t="shared" si="2"/>
        <v>4179.81</v>
      </c>
      <c r="K10" s="59">
        <f t="shared" si="2"/>
        <v>5508.47</v>
      </c>
      <c r="L10" s="59">
        <f t="shared" si="2"/>
        <v>858</v>
      </c>
      <c r="M10" s="59">
        <f t="shared" si="2"/>
        <v>165.45</v>
      </c>
      <c r="N10" s="59">
        <f t="shared" si="2"/>
        <v>120.94</v>
      </c>
      <c r="O10" s="59">
        <f t="shared" si="2"/>
        <v>150.35</v>
      </c>
      <c r="P10" s="59">
        <f t="shared" si="2"/>
        <v>18.6</v>
      </c>
      <c r="Q10" s="59">
        <f t="shared" si="2"/>
        <v>10.8</v>
      </c>
      <c r="R10" s="59">
        <f t="shared" si="2"/>
        <v>1310</v>
      </c>
      <c r="S10" s="59">
        <f t="shared" si="2"/>
        <v>218.18</v>
      </c>
      <c r="T10" s="59">
        <f t="shared" si="2"/>
        <v>29</v>
      </c>
      <c r="U10" s="59">
        <f t="shared" si="2"/>
        <v>82</v>
      </c>
    </row>
    <row r="11" s="55" customFormat="1" ht="41" customHeight="1" spans="1:21">
      <c r="A11" s="62"/>
      <c r="B11" s="63" t="s">
        <v>38</v>
      </c>
      <c r="C11" s="64"/>
      <c r="D11" s="64"/>
      <c r="E11" s="64"/>
      <c r="F11" s="65" t="s">
        <v>39</v>
      </c>
      <c r="G11" s="66"/>
      <c r="H11" s="66"/>
      <c r="I11" s="66"/>
      <c r="J11" s="75"/>
      <c r="K11" s="32" t="s">
        <v>40</v>
      </c>
      <c r="L11" s="32">
        <v>50902</v>
      </c>
      <c r="M11" s="32">
        <v>50902</v>
      </c>
      <c r="N11" s="65">
        <v>50902</v>
      </c>
      <c r="O11" s="75"/>
      <c r="P11" s="65">
        <v>50902</v>
      </c>
      <c r="Q11" s="75"/>
      <c r="R11" s="65" t="s">
        <v>41</v>
      </c>
      <c r="S11" s="75"/>
      <c r="T11" s="32">
        <v>50902</v>
      </c>
      <c r="U11" s="32">
        <v>50502</v>
      </c>
    </row>
    <row r="12" s="1" customFormat="1" ht="15" spans="1:21">
      <c r="A12" s="67" t="s">
        <v>42</v>
      </c>
      <c r="B12" s="68" t="s">
        <v>43</v>
      </c>
      <c r="C12" s="69">
        <f t="shared" si="0"/>
        <v>10699.6</v>
      </c>
      <c r="D12" s="69">
        <f>VLOOKUP(B12,[2]Sheet8!A$1:B$65536,2,0)</f>
        <v>9110</v>
      </c>
      <c r="E12" s="69">
        <f t="shared" ref="E12:E75" si="3">SUM(F12:U12)</f>
        <v>1589.6</v>
      </c>
      <c r="F12" s="70">
        <f>VLOOKUP(B12,'[2]1研究生国家奖学金'!B$1:C$65536,2,0)</f>
        <v>55</v>
      </c>
      <c r="G12" s="70">
        <f>VLOOKUP(B12,'[2]2研究生国家助学金'!B$1:C$65536,2,0)</f>
        <v>765.68</v>
      </c>
      <c r="H12" s="70">
        <f>VLOOKUP(B12,'[2]3本专科国家奖学金、励志奖学金'!B$1:C$65536,2,0)</f>
        <v>24</v>
      </c>
      <c r="I12" s="70">
        <f>VLOOKUP(B12,'[2]3本专科国家奖学金、励志奖学金'!M$1:N$65536,2,0)</f>
        <v>56.5</v>
      </c>
      <c r="J12" s="70">
        <f>VLOOKUP(B12,'[2]4本专科国家助学金'!M$1:N$65536,2,0)</f>
        <v>227.34</v>
      </c>
      <c r="K12" s="70">
        <f>VLOOKUP(B12,'[2]5服兵役'!N$1:O$65536,2,0)</f>
        <v>394.08</v>
      </c>
      <c r="L12" s="70">
        <f>VLOOKUP(B12,'[2]6助学贷款奖补资金'!B$1:C$65536,2,0)</f>
        <v>67</v>
      </c>
      <c r="M12" s="70"/>
      <c r="N12" s="70"/>
      <c r="O12" s="52"/>
      <c r="P12" s="70"/>
      <c r="Q12" s="52"/>
      <c r="R12" s="70"/>
      <c r="S12" s="52"/>
      <c r="T12" s="70"/>
      <c r="U12" s="70"/>
    </row>
    <row r="13" s="1" customFormat="1" ht="15" spans="1:21">
      <c r="A13" s="67" t="s">
        <v>42</v>
      </c>
      <c r="B13" s="71" t="s">
        <v>44</v>
      </c>
      <c r="C13" s="69">
        <f t="shared" si="0"/>
        <v>52</v>
      </c>
      <c r="D13" s="69">
        <f>VLOOKUP(B13,[2]Sheet8!A$1:B$65536,2,0)</f>
        <v>45</v>
      </c>
      <c r="E13" s="69">
        <f t="shared" si="3"/>
        <v>7</v>
      </c>
      <c r="F13" s="70"/>
      <c r="G13" s="70"/>
      <c r="H13" s="70"/>
      <c r="I13" s="70"/>
      <c r="J13" s="70"/>
      <c r="K13" s="70"/>
      <c r="L13" s="70"/>
      <c r="M13" s="70"/>
      <c r="N13" s="70"/>
      <c r="O13" s="52"/>
      <c r="P13" s="70"/>
      <c r="Q13" s="52"/>
      <c r="R13" s="70"/>
      <c r="S13" s="52"/>
      <c r="T13" s="70">
        <f>VLOOKUP(B13,'[2]10高中助学金'!R$1:S$65536,2,0)</f>
        <v>5</v>
      </c>
      <c r="U13" s="70">
        <f>VLOOKUP(B13,'[2]11高中免学费'!AP$1:AQ$65536,2,0)</f>
        <v>2</v>
      </c>
    </row>
    <row r="14" s="1" customFormat="1" ht="15" spans="1:21">
      <c r="A14" s="67" t="s">
        <v>42</v>
      </c>
      <c r="B14" s="68" t="s">
        <v>45</v>
      </c>
      <c r="C14" s="69">
        <f t="shared" si="0"/>
        <v>6771.04</v>
      </c>
      <c r="D14" s="69">
        <f>VLOOKUP(B14,[2]Sheet8!A$1:B$65536,2,0)</f>
        <v>4893</v>
      </c>
      <c r="E14" s="69">
        <f t="shared" si="3"/>
        <v>1878.04</v>
      </c>
      <c r="F14" s="70">
        <f>VLOOKUP(B14,'[2]1研究生国家奖学金'!B$1:C$65536,2,0)</f>
        <v>21</v>
      </c>
      <c r="G14" s="70">
        <f>VLOOKUP(B14,'[2]2研究生国家助学金'!B$1:C$65536,2,0)</f>
        <v>257.32</v>
      </c>
      <c r="H14" s="70">
        <v>29.6</v>
      </c>
      <c r="I14" s="70">
        <f>VLOOKUP(B14,'[2]3本专科国家奖学金、励志奖学金'!M$1:N$65536,2,0)</f>
        <v>69.5</v>
      </c>
      <c r="J14" s="70">
        <v>269.05</v>
      </c>
      <c r="K14" s="70">
        <v>1177.57</v>
      </c>
      <c r="L14" s="70">
        <v>54</v>
      </c>
      <c r="M14" s="70"/>
      <c r="N14" s="70"/>
      <c r="O14" s="52"/>
      <c r="P14" s="70"/>
      <c r="Q14" s="52"/>
      <c r="R14" s="70"/>
      <c r="S14" s="52"/>
      <c r="T14" s="70"/>
      <c r="U14" s="70"/>
    </row>
    <row r="15" s="1" customFormat="1" ht="15" spans="1:21">
      <c r="A15" s="67" t="s">
        <v>42</v>
      </c>
      <c r="B15" s="71" t="s">
        <v>46</v>
      </c>
      <c r="C15" s="69">
        <f t="shared" si="0"/>
        <v>58</v>
      </c>
      <c r="D15" s="69">
        <f>VLOOKUP(B15,[2]Sheet8!A$1:B$65536,2,0)</f>
        <v>53</v>
      </c>
      <c r="E15" s="69">
        <f t="shared" si="3"/>
        <v>5</v>
      </c>
      <c r="F15" s="70"/>
      <c r="G15" s="70"/>
      <c r="H15" s="70"/>
      <c r="I15" s="70"/>
      <c r="J15" s="70"/>
      <c r="K15" s="70"/>
      <c r="L15" s="70"/>
      <c r="M15" s="70"/>
      <c r="N15" s="70"/>
      <c r="O15" s="52"/>
      <c r="P15" s="70"/>
      <c r="Q15" s="52"/>
      <c r="R15" s="70"/>
      <c r="S15" s="52"/>
      <c r="T15" s="70">
        <f>VLOOKUP(B15,'[2]10高中助学金'!R$1:S$65536,2,0)</f>
        <v>4</v>
      </c>
      <c r="U15" s="70">
        <f>VLOOKUP(B15,'[2]11高中免学费'!AP$1:AQ$65536,2,0)</f>
        <v>1</v>
      </c>
    </row>
    <row r="16" s="1" customFormat="1" ht="15" spans="1:21">
      <c r="A16" s="67" t="s">
        <v>42</v>
      </c>
      <c r="B16" s="68" t="s">
        <v>47</v>
      </c>
      <c r="C16" s="69">
        <f t="shared" si="0"/>
        <v>2681.32</v>
      </c>
      <c r="D16" s="69">
        <f>VLOOKUP(B16,[2]Sheet8!A$1:B$65536,2,0)</f>
        <v>1620</v>
      </c>
      <c r="E16" s="69">
        <f t="shared" si="3"/>
        <v>1061.32</v>
      </c>
      <c r="F16" s="70"/>
      <c r="G16" s="70"/>
      <c r="H16" s="70">
        <f>VLOOKUP(B16,'[2]3本专科国家奖学金、励志奖学金'!B$1:C$65536,2,0)</f>
        <v>17.6</v>
      </c>
      <c r="I16" s="70">
        <f>VLOOKUP(B16,'[2]3本专科国家奖学金、励志奖学金'!M$1:N$65536,2,0)</f>
        <v>47.5</v>
      </c>
      <c r="J16" s="70">
        <f>VLOOKUP(B16,'[2]4本专科国家助学金'!M$1:N$65536,2,0)</f>
        <v>174.82</v>
      </c>
      <c r="K16" s="70">
        <f>VLOOKUP(B16,'[2]5服兵役'!N$1:O$65536,2,0)</f>
        <v>792.4</v>
      </c>
      <c r="L16" s="70">
        <f>VLOOKUP(B16,'[2]6助学贷款奖补资金'!B$1:C$65536,2,0)</f>
        <v>29</v>
      </c>
      <c r="M16" s="70"/>
      <c r="N16" s="70"/>
      <c r="O16" s="52"/>
      <c r="P16" s="70"/>
      <c r="Q16" s="52"/>
      <c r="R16" s="70"/>
      <c r="S16" s="52"/>
      <c r="T16" s="70"/>
      <c r="U16" s="70"/>
    </row>
    <row r="17" s="1" customFormat="1" ht="15" spans="1:21">
      <c r="A17" s="67" t="s">
        <v>42</v>
      </c>
      <c r="B17" s="68" t="s">
        <v>48</v>
      </c>
      <c r="C17" s="69">
        <f t="shared" si="0"/>
        <v>725.97</v>
      </c>
      <c r="D17" s="69">
        <f>VLOOKUP(B17,[2]Sheet8!A$1:B$65536,2,0)</f>
        <v>572</v>
      </c>
      <c r="E17" s="69">
        <f t="shared" si="3"/>
        <v>153.97</v>
      </c>
      <c r="F17" s="70">
        <f>VLOOKUP(B17,'[2]1研究生国家奖学金'!B$1:C$65536,2,0)</f>
        <v>1</v>
      </c>
      <c r="G17" s="70">
        <f>VLOOKUP(B17,'[2]2研究生国家助学金'!B$1:C$65536,2,0)</f>
        <v>23.16</v>
      </c>
      <c r="H17" s="70">
        <f>VLOOKUP(B17,'[2]3本专科国家奖学金、励志奖学金'!B$1:C$65536,2,0)</f>
        <v>4</v>
      </c>
      <c r="I17" s="70">
        <f>VLOOKUP(B17,'[2]3本专科国家奖学金、励志奖学金'!M$1:N$65536,2,0)</f>
        <v>10.5</v>
      </c>
      <c r="J17" s="70">
        <f>VLOOKUP(B17,'[2]4本专科国家助学金'!M$1:N$65536,2,0)</f>
        <v>38.27</v>
      </c>
      <c r="K17" s="70">
        <f>VLOOKUP(B17,'[2]5服兵役'!N$1:O$65536,2,0)</f>
        <v>65.04</v>
      </c>
      <c r="L17" s="70">
        <f>VLOOKUP(B17,'[2]6助学贷款奖补资金'!B$1:C$65536,2,0)</f>
        <v>12</v>
      </c>
      <c r="M17" s="70"/>
      <c r="N17" s="70"/>
      <c r="O17" s="52"/>
      <c r="P17" s="70"/>
      <c r="Q17" s="52"/>
      <c r="R17" s="70"/>
      <c r="S17" s="52"/>
      <c r="T17" s="70"/>
      <c r="U17" s="70"/>
    </row>
    <row r="18" s="1" customFormat="1" ht="15" spans="1:21">
      <c r="A18" s="67" t="s">
        <v>42</v>
      </c>
      <c r="B18" s="72" t="s">
        <v>49</v>
      </c>
      <c r="C18" s="69">
        <f t="shared" si="0"/>
        <v>308.67</v>
      </c>
      <c r="D18" s="69">
        <f>VLOOKUP(B18,[2]Sheet8!A$1:B$65536,2,0)</f>
        <v>264</v>
      </c>
      <c r="E18" s="69">
        <f t="shared" si="3"/>
        <v>44.67</v>
      </c>
      <c r="F18" s="70"/>
      <c r="G18" s="70"/>
      <c r="H18" s="70"/>
      <c r="I18" s="70"/>
      <c r="J18" s="70"/>
      <c r="K18" s="70"/>
      <c r="L18" s="70"/>
      <c r="M18" s="70"/>
      <c r="N18" s="70">
        <v>6.07</v>
      </c>
      <c r="O18" s="52"/>
      <c r="P18" s="70">
        <v>0.6</v>
      </c>
      <c r="Q18" s="52"/>
      <c r="R18" s="70">
        <f>VLOOKUP(B18,'[2]9中职免学费'!AV$1:AW$65536,2,0)</f>
        <v>38</v>
      </c>
      <c r="S18" s="52"/>
      <c r="T18" s="70"/>
      <c r="U18" s="70"/>
    </row>
    <row r="19" s="1" customFormat="1" ht="15" spans="1:21">
      <c r="A19" s="67" t="s">
        <v>42</v>
      </c>
      <c r="B19" s="68" t="s">
        <v>50</v>
      </c>
      <c r="C19" s="69">
        <f t="shared" si="0"/>
        <v>5513.83</v>
      </c>
      <c r="D19" s="69">
        <f>VLOOKUP(B19,[2]Sheet8!A$1:B$65536,2,0)</f>
        <v>4737</v>
      </c>
      <c r="E19" s="69">
        <f t="shared" si="3"/>
        <v>776.83</v>
      </c>
      <c r="F19" s="70">
        <f>VLOOKUP(B19,'[2]1研究生国家奖学金'!B$1:C$65536,2,0)</f>
        <v>21</v>
      </c>
      <c r="G19" s="70">
        <f>VLOOKUP(B19,'[2]2研究生国家助学金'!B$1:C$65536,2,0)</f>
        <v>302.12</v>
      </c>
      <c r="H19" s="70">
        <f>VLOOKUP(B19,'[2]3本专科国家奖学金、励志奖学金'!B$1:C$65536,2,0)</f>
        <v>22.4</v>
      </c>
      <c r="I19" s="70">
        <f>VLOOKUP(B19,'[2]3本专科国家奖学金、励志奖学金'!M$1:N$65536,2,0)</f>
        <v>54.5</v>
      </c>
      <c r="J19" s="70">
        <f>VLOOKUP(B19,'[2]4本专科国家助学金'!M$1:N$65536,2,0)</f>
        <v>213.03</v>
      </c>
      <c r="K19" s="70">
        <f>VLOOKUP(B19,'[2]5服兵役'!N$1:O$65536,2,0)</f>
        <v>111.78</v>
      </c>
      <c r="L19" s="70">
        <f>VLOOKUP(B19,'[2]6助学贷款奖补资金'!B$1:C$65536,2,0)</f>
        <v>52</v>
      </c>
      <c r="M19" s="70"/>
      <c r="N19" s="70"/>
      <c r="O19" s="52"/>
      <c r="P19" s="70"/>
      <c r="Q19" s="52"/>
      <c r="R19" s="70"/>
      <c r="S19" s="52"/>
      <c r="T19" s="70"/>
      <c r="U19" s="70"/>
    </row>
    <row r="20" s="1" customFormat="1" ht="15" spans="1:21">
      <c r="A20" s="67" t="s">
        <v>42</v>
      </c>
      <c r="B20" s="68" t="s">
        <v>51</v>
      </c>
      <c r="C20" s="69">
        <f t="shared" si="0"/>
        <v>4640.67</v>
      </c>
      <c r="D20" s="69">
        <f>VLOOKUP(B20,[2]Sheet8!A$1:B$65536,2,0)</f>
        <v>3706</v>
      </c>
      <c r="E20" s="69">
        <f t="shared" si="3"/>
        <v>934.67</v>
      </c>
      <c r="F20" s="70">
        <f>VLOOKUP(B20,'[2]1研究生国家奖学金'!B$1:C$65536,2,0)</f>
        <v>9</v>
      </c>
      <c r="G20" s="70">
        <f>VLOOKUP(B20,'[2]2研究生国家助学金'!B$1:C$65536,2,0)</f>
        <v>200.6</v>
      </c>
      <c r="H20" s="70">
        <f>VLOOKUP(B20,'[2]3本专科国家奖学金、励志奖学金'!B$1:C$65536,2,0)</f>
        <v>22.4</v>
      </c>
      <c r="I20" s="70">
        <f>VLOOKUP(B20,'[2]3本专科国家奖学金、励志奖学金'!M$1:N$65536,2,0)</f>
        <v>56.5</v>
      </c>
      <c r="J20" s="70">
        <f>VLOOKUP(B20,'[2]4本专科国家助学金'!M$1:N$65536,2,0)</f>
        <v>215.36</v>
      </c>
      <c r="K20" s="70">
        <f>VLOOKUP(B20,'[2]5服兵役'!N$1:O$65536,2,0)</f>
        <v>224.36</v>
      </c>
      <c r="L20" s="70">
        <f>VLOOKUP(B20,'[2]6助学贷款奖补资金'!B$1:C$65536,2,0)</f>
        <v>41</v>
      </c>
      <c r="M20" s="70">
        <v>165.45</v>
      </c>
      <c r="N20" s="70"/>
      <c r="O20" s="52"/>
      <c r="P20" s="70"/>
      <c r="Q20" s="52"/>
      <c r="R20" s="70"/>
      <c r="S20" s="52"/>
      <c r="T20" s="70"/>
      <c r="U20" s="70"/>
    </row>
    <row r="21" s="1" customFormat="1" ht="15" spans="1:21">
      <c r="A21" s="67" t="s">
        <v>42</v>
      </c>
      <c r="B21" s="71" t="s">
        <v>52</v>
      </c>
      <c r="C21" s="69">
        <f t="shared" si="0"/>
        <v>48</v>
      </c>
      <c r="D21" s="69">
        <f>VLOOKUP(B21,[2]Sheet8!A$1:B$65536,2,0)</f>
        <v>45</v>
      </c>
      <c r="E21" s="69">
        <f t="shared" si="3"/>
        <v>3</v>
      </c>
      <c r="F21" s="70"/>
      <c r="G21" s="70"/>
      <c r="H21" s="70"/>
      <c r="I21" s="70"/>
      <c r="J21" s="70"/>
      <c r="K21" s="70"/>
      <c r="L21" s="70"/>
      <c r="M21" s="70"/>
      <c r="N21" s="70"/>
      <c r="O21" s="52"/>
      <c r="P21" s="70"/>
      <c r="Q21" s="52"/>
      <c r="R21" s="70"/>
      <c r="S21" s="52"/>
      <c r="T21" s="70">
        <f>VLOOKUP(B21,'[2]10高中助学金'!R$1:S$65536,2,0)</f>
        <v>0</v>
      </c>
      <c r="U21" s="70">
        <f>VLOOKUP(B21,'[2]11高中免学费'!AP$1:AQ$65536,2,0)</f>
        <v>3</v>
      </c>
    </row>
    <row r="22" s="1" customFormat="1" ht="15" spans="1:21">
      <c r="A22" s="67" t="s">
        <v>42</v>
      </c>
      <c r="B22" s="68" t="s">
        <v>53</v>
      </c>
      <c r="C22" s="69">
        <f t="shared" si="0"/>
        <v>3497.4</v>
      </c>
      <c r="D22" s="69">
        <f>VLOOKUP(B22,[2]Sheet8!A$1:B$65536,2,0)</f>
        <v>2783</v>
      </c>
      <c r="E22" s="69">
        <f t="shared" si="3"/>
        <v>714.4</v>
      </c>
      <c r="F22" s="70">
        <f>VLOOKUP(B22,'[2]1研究生国家奖学金'!B$1:C$65536,2,0)</f>
        <v>3</v>
      </c>
      <c r="G22" s="70">
        <f>VLOOKUP(B22,'[2]2研究生国家助学金'!B$1:C$65536,2,0)</f>
        <v>13.24</v>
      </c>
      <c r="H22" s="70">
        <f>VLOOKUP(B22,'[2]3本专科国家奖学金、励志奖学金'!B$1:C$65536,2,0)</f>
        <v>31.2</v>
      </c>
      <c r="I22" s="70">
        <f>VLOOKUP(B22,'[2]3本专科国家奖学金、励志奖学金'!M$1:N$65536,2,0)</f>
        <v>88.5</v>
      </c>
      <c r="J22" s="70">
        <f>VLOOKUP(B22,'[2]4本专科国家助学金'!M$1:N$65536,2,0)</f>
        <v>326.1</v>
      </c>
      <c r="K22" s="70">
        <f>VLOOKUP(B22,'[2]5服兵役'!N$1:O$65536,2,0)</f>
        <v>201.36</v>
      </c>
      <c r="L22" s="70">
        <f>VLOOKUP(B22,'[2]6助学贷款奖补资金'!B$1:C$65536,2,0)</f>
        <v>51</v>
      </c>
      <c r="M22" s="70"/>
      <c r="N22" s="70"/>
      <c r="O22" s="52"/>
      <c r="P22" s="70"/>
      <c r="Q22" s="52"/>
      <c r="R22" s="70"/>
      <c r="S22" s="52"/>
      <c r="T22" s="70"/>
      <c r="U22" s="70"/>
    </row>
    <row r="23" s="1" customFormat="1" ht="15" spans="1:21">
      <c r="A23" s="67" t="s">
        <v>42</v>
      </c>
      <c r="B23" s="68" t="s">
        <v>54</v>
      </c>
      <c r="C23" s="69">
        <f t="shared" si="0"/>
        <v>3367.32</v>
      </c>
      <c r="D23" s="69">
        <f>VLOOKUP(B23,[2]Sheet8!A$1:B$65536,2,0)</f>
        <v>2700</v>
      </c>
      <c r="E23" s="69">
        <f t="shared" si="3"/>
        <v>667.32</v>
      </c>
      <c r="F23" s="70">
        <f>VLOOKUP(B23,'[2]1研究生国家奖学金'!B$1:C$65536,2,0)</f>
        <v>6</v>
      </c>
      <c r="G23" s="70">
        <f>VLOOKUP(B23,'[2]2研究生国家助学金'!B$1:C$65536,2,0)</f>
        <v>78.24</v>
      </c>
      <c r="H23" s="70">
        <f>VLOOKUP(B23,'[2]3本专科国家奖学金、励志奖学金'!B$1:C$65536,2,0)</f>
        <v>24.8</v>
      </c>
      <c r="I23" s="70">
        <f>VLOOKUP(B23,'[2]3本专科国家奖学金、励志奖学金'!M$1:N$65536,2,0)</f>
        <v>64.5</v>
      </c>
      <c r="J23" s="70">
        <f>VLOOKUP(B23,'[2]4本专科国家助学金'!M$1:N$65536,2,0)</f>
        <v>240.62</v>
      </c>
      <c r="K23" s="70">
        <f>VLOOKUP(B23,'[2]5服兵役'!N$1:O$65536,2,0)</f>
        <v>203.16</v>
      </c>
      <c r="L23" s="70">
        <f>VLOOKUP(B23,'[2]6助学贷款奖补资金'!B$1:C$65536,2,0)</f>
        <v>50</v>
      </c>
      <c r="M23" s="70"/>
      <c r="N23" s="70"/>
      <c r="O23" s="52"/>
      <c r="P23" s="70"/>
      <c r="Q23" s="52"/>
      <c r="R23" s="70"/>
      <c r="S23" s="52"/>
      <c r="T23" s="70"/>
      <c r="U23" s="70"/>
    </row>
    <row r="24" s="1" customFormat="1" ht="15" spans="1:21">
      <c r="A24" s="67" t="s">
        <v>42</v>
      </c>
      <c r="B24" s="68" t="s">
        <v>55</v>
      </c>
      <c r="C24" s="69">
        <f t="shared" si="0"/>
        <v>1537.62</v>
      </c>
      <c r="D24" s="69">
        <f>VLOOKUP(B24,[2]Sheet8!A$1:B$65536,2,0)</f>
        <v>1292</v>
      </c>
      <c r="E24" s="69">
        <f t="shared" si="3"/>
        <v>245.62</v>
      </c>
      <c r="F24" s="70"/>
      <c r="G24" s="70"/>
      <c r="H24" s="70">
        <f>VLOOKUP(B24,'[2]3本专科国家奖学金、励志奖学金'!B$1:C$65536,2,0)</f>
        <v>10.4</v>
      </c>
      <c r="I24" s="70">
        <f>VLOOKUP(B24,'[2]3本专科国家奖学金、励志奖学金'!M$1:N$65536,2,0)</f>
        <v>38.5</v>
      </c>
      <c r="J24" s="70">
        <f>VLOOKUP(B24,'[2]4本专科国家助学金'!M$1:N$65536,2,0)</f>
        <v>140.86</v>
      </c>
      <c r="K24" s="70">
        <f>VLOOKUP(B24,'[2]5服兵役'!N$1:O$65536,2,0)</f>
        <v>34.86</v>
      </c>
      <c r="L24" s="70">
        <f>VLOOKUP(B24,'[2]6助学贷款奖补资金'!B$1:C$65536,2,0)</f>
        <v>21</v>
      </c>
      <c r="M24" s="70"/>
      <c r="N24" s="70"/>
      <c r="O24" s="52"/>
      <c r="P24" s="70"/>
      <c r="Q24" s="52"/>
      <c r="R24" s="70"/>
      <c r="S24" s="52"/>
      <c r="T24" s="70"/>
      <c r="U24" s="70"/>
    </row>
    <row r="25" s="1" customFormat="1" ht="15" spans="1:21">
      <c r="A25" s="67"/>
      <c r="B25" s="68" t="s">
        <v>56</v>
      </c>
      <c r="C25" s="69">
        <f t="shared" si="0"/>
        <v>26.06</v>
      </c>
      <c r="D25" s="69"/>
      <c r="E25" s="69">
        <f t="shared" si="3"/>
        <v>26.06</v>
      </c>
      <c r="F25" s="70"/>
      <c r="G25" s="70"/>
      <c r="H25" s="70"/>
      <c r="I25" s="70"/>
      <c r="J25" s="70"/>
      <c r="K25" s="70"/>
      <c r="L25" s="70"/>
      <c r="M25" s="70"/>
      <c r="N25" s="70">
        <v>6.06</v>
      </c>
      <c r="O25" s="52"/>
      <c r="P25" s="70">
        <v>0</v>
      </c>
      <c r="Q25" s="52"/>
      <c r="R25" s="70">
        <f>VLOOKUP(B25,'[2]9中职免学费'!AV$1:AW$65536,2,0)</f>
        <v>20</v>
      </c>
      <c r="S25" s="52"/>
      <c r="T25" s="70"/>
      <c r="U25" s="70"/>
    </row>
    <row r="26" s="1" customFormat="1" ht="15" spans="1:21">
      <c r="A26" s="67" t="s">
        <v>42</v>
      </c>
      <c r="B26" s="68" t="s">
        <v>57</v>
      </c>
      <c r="C26" s="69">
        <f t="shared" si="0"/>
        <v>2354.33</v>
      </c>
      <c r="D26" s="69">
        <f>VLOOKUP(B26,[2]Sheet8!A$1:B$65536,2,0)</f>
        <v>2089</v>
      </c>
      <c r="E26" s="69">
        <f t="shared" si="3"/>
        <v>265.33</v>
      </c>
      <c r="F26" s="70"/>
      <c r="G26" s="70"/>
      <c r="H26" s="70">
        <f>VLOOKUP(B26,'[2]3本专科国家奖学金、励志奖学金'!B$1:C$65536,2,0)</f>
        <v>12.8</v>
      </c>
      <c r="I26" s="70">
        <f>VLOOKUP(B26,'[2]3本专科国家奖学金、励志奖学金'!M$1:N$65536,2,0)</f>
        <v>53.5</v>
      </c>
      <c r="J26" s="70">
        <f>VLOOKUP(B26,'[2]4本专科国家助学金'!M$1:N$65536,2,0)</f>
        <v>192.77</v>
      </c>
      <c r="K26" s="70">
        <v>-16.34</v>
      </c>
      <c r="L26" s="70">
        <v>22</v>
      </c>
      <c r="M26" s="70"/>
      <c r="N26" s="70">
        <f>VLOOKUP(B26,'[2]8中职奖助学金'!X$1:Y$65536,2,0)</f>
        <v>0</v>
      </c>
      <c r="O26" s="52"/>
      <c r="P26" s="70">
        <v>0.6</v>
      </c>
      <c r="Q26" s="52"/>
      <c r="R26" s="70">
        <f>VLOOKUP(B26,'[2]9中职免学费'!AV$1:AW$65536,2,0)</f>
        <v>0</v>
      </c>
      <c r="S26" s="52"/>
      <c r="T26" s="70"/>
      <c r="U26" s="70"/>
    </row>
    <row r="27" s="1" customFormat="1" ht="15" spans="1:21">
      <c r="A27" s="67" t="s">
        <v>42</v>
      </c>
      <c r="B27" s="68" t="s">
        <v>58</v>
      </c>
      <c r="C27" s="69">
        <f t="shared" si="0"/>
        <v>1501</v>
      </c>
      <c r="D27" s="69">
        <f>VLOOKUP(B27,[2]Sheet8!A$1:B$65536,2,0)</f>
        <v>1194</v>
      </c>
      <c r="E27" s="69">
        <f t="shared" si="3"/>
        <v>307</v>
      </c>
      <c r="F27" s="70"/>
      <c r="G27" s="70"/>
      <c r="H27" s="70">
        <f>VLOOKUP(B27,'[2]3本专科国家奖学金、励志奖学金'!B$1:C$65536,2,0)</f>
        <v>9.6</v>
      </c>
      <c r="I27" s="70">
        <f>VLOOKUP(B27,'[2]3本专科国家奖学金、励志奖学金'!M$1:N$65536,2,0)</f>
        <v>35.5</v>
      </c>
      <c r="J27" s="70">
        <f>VLOOKUP(B27,'[2]4本专科国家助学金'!M$1:N$65536,2,0)</f>
        <v>127.51</v>
      </c>
      <c r="K27" s="70">
        <f>VLOOKUP(B27,'[2]5服兵役'!N$1:O$65536,2,0)</f>
        <v>44.23</v>
      </c>
      <c r="L27" s="70">
        <f>VLOOKUP(B27,'[2]6助学贷款奖补资金'!B$1:C$65536,2,0)</f>
        <v>19</v>
      </c>
      <c r="M27" s="70"/>
      <c r="N27" s="70">
        <f>VLOOKUP(B27,'[2]8中职奖助学金'!X$1:Y$65536,2,0)</f>
        <v>10.56</v>
      </c>
      <c r="O27" s="52"/>
      <c r="P27" s="70">
        <v>0.6</v>
      </c>
      <c r="Q27" s="52"/>
      <c r="R27" s="70">
        <f>VLOOKUP(B27,'[2]9中职免学费'!AV$1:AW$65536,2,0)</f>
        <v>60</v>
      </c>
      <c r="S27" s="52"/>
      <c r="T27" s="70"/>
      <c r="U27" s="70"/>
    </row>
    <row r="28" s="1" customFormat="1" ht="15" spans="1:21">
      <c r="A28" s="67" t="s">
        <v>42</v>
      </c>
      <c r="B28" s="68" t="s">
        <v>59</v>
      </c>
      <c r="C28" s="69">
        <f t="shared" si="0"/>
        <v>1188.44</v>
      </c>
      <c r="D28" s="69">
        <f>VLOOKUP(B28,[2]Sheet8!A$1:B$65536,2,0)</f>
        <v>1044</v>
      </c>
      <c r="E28" s="69">
        <f t="shared" si="3"/>
        <v>144.44</v>
      </c>
      <c r="F28" s="70"/>
      <c r="G28" s="70"/>
      <c r="H28" s="70">
        <f>VLOOKUP(B28,'[2]3本专科国家奖学金、励志奖学金'!B$1:C$65536,2,0)</f>
        <v>5.6</v>
      </c>
      <c r="I28" s="70">
        <f>VLOOKUP(B28,'[2]3本专科国家奖学金、励志奖学金'!M$1:N$65536,2,0)</f>
        <v>23</v>
      </c>
      <c r="J28" s="70">
        <f>VLOOKUP(B28,'[2]4本专科国家助学金'!M$1:N$65536,2,0)</f>
        <v>81.96</v>
      </c>
      <c r="K28" s="70">
        <f>VLOOKUP(B28,'[2]5服兵役'!N$1:O$65536,2,0)</f>
        <v>19.88</v>
      </c>
      <c r="L28" s="70">
        <f>VLOOKUP(B28,'[2]6助学贷款奖补资金'!B$1:C$65536,2,0)</f>
        <v>14</v>
      </c>
      <c r="M28" s="70"/>
      <c r="N28" s="70"/>
      <c r="O28" s="52"/>
      <c r="P28" s="70"/>
      <c r="Q28" s="52"/>
      <c r="R28" s="70"/>
      <c r="S28" s="52"/>
      <c r="T28" s="70"/>
      <c r="U28" s="70"/>
    </row>
    <row r="29" s="1" customFormat="1" ht="15" spans="1:21">
      <c r="A29" s="67"/>
      <c r="B29" s="68" t="s">
        <v>60</v>
      </c>
      <c r="C29" s="69">
        <f t="shared" si="0"/>
        <v>0.6</v>
      </c>
      <c r="D29" s="69"/>
      <c r="E29" s="69">
        <f t="shared" si="3"/>
        <v>0.6</v>
      </c>
      <c r="F29" s="70"/>
      <c r="G29" s="70"/>
      <c r="H29" s="70"/>
      <c r="I29" s="70"/>
      <c r="J29" s="70"/>
      <c r="K29" s="70"/>
      <c r="L29" s="70"/>
      <c r="M29" s="70"/>
      <c r="N29" s="70"/>
      <c r="O29" s="52"/>
      <c r="P29" s="70">
        <v>0.6</v>
      </c>
      <c r="Q29" s="52"/>
      <c r="R29" s="70">
        <f>VLOOKUP(B29,'[2]9中职免学费'!AV$1:AW$65536,2,0)</f>
        <v>0</v>
      </c>
      <c r="S29" s="52"/>
      <c r="T29" s="70"/>
      <c r="U29" s="70"/>
    </row>
    <row r="30" s="1" customFormat="1" ht="15" spans="1:21">
      <c r="A30" s="67" t="s">
        <v>42</v>
      </c>
      <c r="B30" s="68" t="s">
        <v>61</v>
      </c>
      <c r="C30" s="69">
        <f t="shared" si="0"/>
        <v>1049.56</v>
      </c>
      <c r="D30" s="69">
        <f>VLOOKUP(B30,[2]Sheet8!A$1:B$65536,2,0)</f>
        <v>816</v>
      </c>
      <c r="E30" s="69">
        <f t="shared" si="3"/>
        <v>233.56</v>
      </c>
      <c r="F30" s="70"/>
      <c r="G30" s="70"/>
      <c r="H30" s="70">
        <f>VLOOKUP(B30,'[2]3本专科国家奖学金、励志奖学金'!B$1:C$65536,2,0)</f>
        <v>6.4</v>
      </c>
      <c r="I30" s="70">
        <f>VLOOKUP(B30,'[2]3本专科国家奖学金、励志奖学金'!M$1:N$65536,2,0)</f>
        <v>27</v>
      </c>
      <c r="J30" s="70">
        <f>VLOOKUP(B30,'[2]4本专科国家助学金'!M$1:N$65536,2,0)</f>
        <v>96.66</v>
      </c>
      <c r="K30" s="70">
        <f>VLOOKUP(B30,'[2]5服兵役'!N$1:O$65536,2,0)</f>
        <v>79.5</v>
      </c>
      <c r="L30" s="70">
        <f>VLOOKUP(B30,'[2]6助学贷款奖补资金'!B$1:C$65536,2,0)</f>
        <v>24</v>
      </c>
      <c r="M30" s="70"/>
      <c r="N30" s="70"/>
      <c r="O30" s="52"/>
      <c r="P30" s="70"/>
      <c r="Q30" s="52"/>
      <c r="R30" s="70"/>
      <c r="S30" s="52"/>
      <c r="T30" s="70"/>
      <c r="U30" s="70"/>
    </row>
    <row r="31" s="1" customFormat="1" ht="15" spans="1:21">
      <c r="A31" s="67" t="s">
        <v>42</v>
      </c>
      <c r="B31" s="68" t="s">
        <v>62</v>
      </c>
      <c r="C31" s="69">
        <f t="shared" si="0"/>
        <v>4014.44</v>
      </c>
      <c r="D31" s="69">
        <f>VLOOKUP(B31,[2]Sheet8!A$1:B$65536,2,0)</f>
        <v>3092</v>
      </c>
      <c r="E31" s="69">
        <f t="shared" si="3"/>
        <v>922.44</v>
      </c>
      <c r="F31" s="70">
        <f>VLOOKUP(B31,'[2]1研究生国家奖学金'!B$1:C$65536,2,0)</f>
        <v>9</v>
      </c>
      <c r="G31" s="70">
        <f>VLOOKUP(B31,'[2]2研究生国家助学金'!B$1:C$65536,2,0)</f>
        <v>66.64</v>
      </c>
      <c r="H31" s="70">
        <f>VLOOKUP(B31,'[2]3本专科国家奖学金、励志奖学金'!B$1:C$65536,2,0)</f>
        <v>30.4</v>
      </c>
      <c r="I31" s="70">
        <f>VLOOKUP(B31,'[2]3本专科国家奖学金、励志奖学金'!M$1:N$65536,2,0)</f>
        <v>80.5</v>
      </c>
      <c r="J31" s="70">
        <f>VLOOKUP(B31,'[2]4本专科国家助学金'!M$1:N$65536,2,0)</f>
        <v>298.6</v>
      </c>
      <c r="K31" s="70">
        <f>VLOOKUP(B31,'[2]5服兵役'!N$1:O$65536,2,0)</f>
        <v>343.3</v>
      </c>
      <c r="L31" s="70">
        <f>VLOOKUP(B31,'[2]6助学贷款奖补资金'!B$1:C$65536,2,0)</f>
        <v>94</v>
      </c>
      <c r="M31" s="70"/>
      <c r="N31" s="70"/>
      <c r="O31" s="52"/>
      <c r="P31" s="70"/>
      <c r="Q31" s="52"/>
      <c r="R31" s="70"/>
      <c r="S31" s="52"/>
      <c r="T31" s="70"/>
      <c r="U31" s="70"/>
    </row>
    <row r="32" s="1" customFormat="1" ht="15" spans="1:21">
      <c r="A32" s="67" t="s">
        <v>42</v>
      </c>
      <c r="B32" s="71" t="s">
        <v>63</v>
      </c>
      <c r="C32" s="69">
        <f t="shared" si="0"/>
        <v>266</v>
      </c>
      <c r="D32" s="69">
        <f>VLOOKUP(B32,[2]Sheet8!A$1:B$65536,2,0)</f>
        <v>178</v>
      </c>
      <c r="E32" s="69">
        <f t="shared" si="3"/>
        <v>88</v>
      </c>
      <c r="F32" s="70"/>
      <c r="G32" s="70"/>
      <c r="H32" s="70"/>
      <c r="I32" s="70"/>
      <c r="J32" s="70"/>
      <c r="K32" s="70"/>
      <c r="L32" s="70"/>
      <c r="M32" s="70"/>
      <c r="N32" s="70"/>
      <c r="O32" s="52"/>
      <c r="P32" s="70"/>
      <c r="Q32" s="52"/>
      <c r="R32" s="70"/>
      <c r="S32" s="52"/>
      <c r="T32" s="70">
        <f>VLOOKUP(B32,'[2]10高中助学金'!R$1:S$65536,2,0)</f>
        <v>18</v>
      </c>
      <c r="U32" s="70">
        <f>VLOOKUP(B32,'[2]11高中免学费'!AP$1:AQ$65536,2,0)</f>
        <v>70</v>
      </c>
    </row>
    <row r="33" s="1" customFormat="1" ht="15" spans="1:21">
      <c r="A33" s="67" t="s">
        <v>42</v>
      </c>
      <c r="B33" s="68" t="s">
        <v>64</v>
      </c>
      <c r="C33" s="69">
        <f t="shared" si="0"/>
        <v>1750.41</v>
      </c>
      <c r="D33" s="69">
        <f>VLOOKUP(B33,[2]Sheet8!A$1:B$65536,2,0)</f>
        <v>1299</v>
      </c>
      <c r="E33" s="69">
        <f t="shared" si="3"/>
        <v>451.41</v>
      </c>
      <c r="F33" s="70"/>
      <c r="G33" s="70"/>
      <c r="H33" s="70">
        <f>VLOOKUP(B33,'[2]3本专科国家奖学金、励志奖学金'!B$1:C$65536,2,0)</f>
        <v>16</v>
      </c>
      <c r="I33" s="70">
        <f>VLOOKUP(B33,'[2]3本专科国家奖学金、励志奖学金'!M$1:N$65536,2,0)</f>
        <v>41.5</v>
      </c>
      <c r="J33" s="70">
        <f>VLOOKUP(B33,'[2]4本专科国家助学金'!M$1:N$65536,2,0)</f>
        <v>153.68</v>
      </c>
      <c r="K33" s="70">
        <f>VLOOKUP(B33,'[2]5服兵役'!N$1:O$65536,2,0)</f>
        <v>213.23</v>
      </c>
      <c r="L33" s="70">
        <f>VLOOKUP(B33,'[2]6助学贷款奖补资金'!B$1:C$65536,2,0)</f>
        <v>27</v>
      </c>
      <c r="M33" s="70"/>
      <c r="N33" s="70"/>
      <c r="O33" s="52"/>
      <c r="P33" s="70"/>
      <c r="Q33" s="52"/>
      <c r="R33" s="70"/>
      <c r="S33" s="52"/>
      <c r="T33" s="70"/>
      <c r="U33" s="70"/>
    </row>
    <row r="34" s="1" customFormat="1" ht="15" spans="1:21">
      <c r="A34" s="67" t="s">
        <v>42</v>
      </c>
      <c r="B34" s="71" t="s">
        <v>65</v>
      </c>
      <c r="C34" s="69">
        <f t="shared" si="0"/>
        <v>36</v>
      </c>
      <c r="D34" s="69">
        <f>VLOOKUP(B34,[2]Sheet8!A$1:B$65536,2,0)</f>
        <v>33</v>
      </c>
      <c r="E34" s="69">
        <f t="shared" si="3"/>
        <v>3</v>
      </c>
      <c r="F34" s="70"/>
      <c r="G34" s="70"/>
      <c r="H34" s="70"/>
      <c r="I34" s="70"/>
      <c r="J34" s="70"/>
      <c r="K34" s="70"/>
      <c r="L34" s="70"/>
      <c r="M34" s="70"/>
      <c r="N34" s="70"/>
      <c r="O34" s="52"/>
      <c r="P34" s="70"/>
      <c r="Q34" s="52"/>
      <c r="R34" s="70"/>
      <c r="S34" s="52"/>
      <c r="T34" s="70">
        <f>VLOOKUP(B34,'[2]10高中助学金'!R$1:S$65536,2,0)</f>
        <v>2</v>
      </c>
      <c r="U34" s="70">
        <f>VLOOKUP(B34,'[2]11高中免学费'!AP$1:AQ$65536,2,0)</f>
        <v>1</v>
      </c>
    </row>
    <row r="35" s="1" customFormat="1" ht="15" spans="1:21">
      <c r="A35" s="67" t="s">
        <v>42</v>
      </c>
      <c r="B35" s="71" t="s">
        <v>66</v>
      </c>
      <c r="C35" s="69">
        <f t="shared" si="0"/>
        <v>42</v>
      </c>
      <c r="D35" s="69">
        <f>VLOOKUP(B35,[2]Sheet8!A$1:B$65536,2,0)</f>
        <v>38</v>
      </c>
      <c r="E35" s="69">
        <f t="shared" si="3"/>
        <v>4</v>
      </c>
      <c r="F35" s="70"/>
      <c r="G35" s="70"/>
      <c r="H35" s="70"/>
      <c r="I35" s="70"/>
      <c r="J35" s="70"/>
      <c r="K35" s="70"/>
      <c r="L35" s="70"/>
      <c r="M35" s="70"/>
      <c r="N35" s="70"/>
      <c r="O35" s="52"/>
      <c r="P35" s="70"/>
      <c r="Q35" s="52"/>
      <c r="R35" s="70"/>
      <c r="S35" s="52"/>
      <c r="T35" s="70">
        <f>VLOOKUP(B35,'[2]10高中助学金'!R$1:S$65536,2,0)</f>
        <v>0</v>
      </c>
      <c r="U35" s="70">
        <f>VLOOKUP(B35,'[2]11高中免学费'!AP$1:AQ$65536,2,0)</f>
        <v>4</v>
      </c>
    </row>
    <row r="36" s="1" customFormat="1" ht="15" spans="1:21">
      <c r="A36" s="67" t="s">
        <v>42</v>
      </c>
      <c r="B36" s="68" t="s">
        <v>67</v>
      </c>
      <c r="C36" s="69">
        <f t="shared" si="0"/>
        <v>1661.05</v>
      </c>
      <c r="D36" s="69">
        <f>VLOOKUP(B36,[2]Sheet8!A$1:B$65536,2,0)</f>
        <v>1310</v>
      </c>
      <c r="E36" s="69">
        <f t="shared" si="3"/>
        <v>351.05</v>
      </c>
      <c r="F36" s="70"/>
      <c r="G36" s="70"/>
      <c r="H36" s="70">
        <f>VLOOKUP(B36,'[2]3本专科国家奖学金、励志奖学金'!B$1:C$65536,2,0)</f>
        <v>15.2</v>
      </c>
      <c r="I36" s="70">
        <f>VLOOKUP(B36,'[2]3本专科国家奖学金、励志奖学金'!M$1:N$65536,2,0)</f>
        <v>42.5</v>
      </c>
      <c r="J36" s="70">
        <f>VLOOKUP(B36,'[2]4本专科国家助学金'!M$1:N$65536,2,0)</f>
        <v>155.54</v>
      </c>
      <c r="K36" s="70">
        <f>VLOOKUP(B36,'[2]5服兵役'!N$1:O$65536,2,0)</f>
        <v>107.81</v>
      </c>
      <c r="L36" s="70">
        <f>VLOOKUP(B36,'[2]6助学贷款奖补资金'!B$1:C$65536,2,0)</f>
        <v>30</v>
      </c>
      <c r="M36" s="70"/>
      <c r="N36" s="70"/>
      <c r="O36" s="52"/>
      <c r="P36" s="70"/>
      <c r="Q36" s="52"/>
      <c r="R36" s="70"/>
      <c r="S36" s="52"/>
      <c r="T36" s="70"/>
      <c r="U36" s="70"/>
    </row>
    <row r="37" s="1" customFormat="1" ht="15" spans="1:21">
      <c r="A37" s="67" t="s">
        <v>42</v>
      </c>
      <c r="B37" s="73" t="s">
        <v>68</v>
      </c>
      <c r="C37" s="69">
        <f t="shared" si="0"/>
        <v>599.25</v>
      </c>
      <c r="D37" s="69">
        <f>VLOOKUP(B37,[2]Sheet8!A$1:B$65536,2,0)</f>
        <v>478</v>
      </c>
      <c r="E37" s="69">
        <f t="shared" si="3"/>
        <v>121.25</v>
      </c>
      <c r="F37" s="70"/>
      <c r="G37" s="70"/>
      <c r="H37" s="70">
        <f>VLOOKUP(B37,'[2]3本专科国家奖学金、励志奖学金'!B$1:C$65536,2,0)</f>
        <v>5.6</v>
      </c>
      <c r="I37" s="70">
        <f>VLOOKUP(B37,'[2]3本专科国家奖学金、励志奖学金'!M$1:N$65536,2,0)</f>
        <v>15.5</v>
      </c>
      <c r="J37" s="70">
        <f>VLOOKUP(B37,'[2]4本专科国家助学金'!M$1:N$65536,2,0)</f>
        <v>56.96</v>
      </c>
      <c r="K37" s="70">
        <f>VLOOKUP(B37,'[2]5服兵役'!N$1:O$65536,2,0)</f>
        <v>31.19</v>
      </c>
      <c r="L37" s="70">
        <f>VLOOKUP(B37,'[2]6助学贷款奖补资金'!B$1:C$65536,2,0)</f>
        <v>12</v>
      </c>
      <c r="M37" s="70"/>
      <c r="N37" s="70"/>
      <c r="O37" s="52"/>
      <c r="P37" s="70"/>
      <c r="Q37" s="52"/>
      <c r="R37" s="70"/>
      <c r="S37" s="52"/>
      <c r="T37" s="70"/>
      <c r="U37" s="70"/>
    </row>
    <row r="38" s="1" customFormat="1" ht="15" spans="1:21">
      <c r="A38" s="67" t="s">
        <v>42</v>
      </c>
      <c r="B38" s="68" t="s">
        <v>69</v>
      </c>
      <c r="C38" s="69">
        <f t="shared" si="0"/>
        <v>2973.18</v>
      </c>
      <c r="D38" s="69">
        <f>VLOOKUP(B38,[2]Sheet8!A$1:B$65536,2,0)</f>
        <v>2406</v>
      </c>
      <c r="E38" s="69">
        <f t="shared" si="3"/>
        <v>567.18</v>
      </c>
      <c r="F38" s="70">
        <f>VLOOKUP(B38,'[2]1研究生国家奖学金'!B$1:C$65536,2,0)</f>
        <v>3</v>
      </c>
      <c r="G38" s="70">
        <f>VLOOKUP(B38,'[2]2研究生国家助学金'!B$1:C$65536,2,0)</f>
        <v>120</v>
      </c>
      <c r="H38" s="70">
        <f>VLOOKUP(B38,'[2]3本专科国家奖学金、励志奖学金'!B$1:C$65536,2,0)</f>
        <v>15.2</v>
      </c>
      <c r="I38" s="70">
        <f>VLOOKUP(B38,'[2]3本专科国家奖学金、励志奖学金'!M$1:N$65536,2,0)</f>
        <v>38</v>
      </c>
      <c r="J38" s="70">
        <f>VLOOKUP(B38,'[2]4本专科国家助学金'!M$1:N$65536,2,0)</f>
        <v>151.35</v>
      </c>
      <c r="K38" s="70">
        <f>VLOOKUP(B38,'[2]5服兵役'!N$1:O$65536,2,0)</f>
        <v>215.63</v>
      </c>
      <c r="L38" s="70">
        <f>VLOOKUP(B38,'[2]6助学贷款奖补资金'!B$1:C$65536,2,0)</f>
        <v>24</v>
      </c>
      <c r="M38" s="70"/>
      <c r="N38" s="70"/>
      <c r="O38" s="52"/>
      <c r="P38" s="70"/>
      <c r="Q38" s="52"/>
      <c r="R38" s="70"/>
      <c r="S38" s="52"/>
      <c r="T38" s="70"/>
      <c r="U38" s="70"/>
    </row>
    <row r="39" s="1" customFormat="1" ht="15" spans="1:21">
      <c r="A39" s="86" t="s">
        <v>42</v>
      </c>
      <c r="B39" s="73" t="s">
        <v>70</v>
      </c>
      <c r="C39" s="69">
        <f t="shared" si="0"/>
        <v>616.22</v>
      </c>
      <c r="D39" s="69">
        <f>VLOOKUP(B39,[2]Sheet8!A$1:B$65536,2,0)</f>
        <v>424</v>
      </c>
      <c r="E39" s="69">
        <f t="shared" si="3"/>
        <v>192.22</v>
      </c>
      <c r="F39" s="70"/>
      <c r="G39" s="70"/>
      <c r="H39" s="70">
        <f>VLOOKUP(B39,'[2]3本专科国家奖学金、励志奖学金'!B$1:C$65536,2,0)</f>
        <v>4.8</v>
      </c>
      <c r="I39" s="70">
        <f>VLOOKUP(B39,'[2]3本专科国家奖学金、励志奖学金'!M$1:N$65536,2,0)</f>
        <v>13</v>
      </c>
      <c r="J39" s="70">
        <f>VLOOKUP(B39,'[2]4本专科国家助学金'!M$1:N$65536,2,0)</f>
        <v>50.9</v>
      </c>
      <c r="K39" s="70">
        <f>VLOOKUP(B39,'[2]5服兵役'!N$1:O$65536,2,0)</f>
        <v>115.52</v>
      </c>
      <c r="L39" s="70">
        <f>VLOOKUP(B39,'[2]6助学贷款奖补资金'!B$1:C$65536,2,0)</f>
        <v>8</v>
      </c>
      <c r="M39" s="70"/>
      <c r="N39" s="70"/>
      <c r="O39" s="52"/>
      <c r="P39" s="70"/>
      <c r="Q39" s="52"/>
      <c r="R39" s="70"/>
      <c r="S39" s="52"/>
      <c r="T39" s="70"/>
      <c r="U39" s="70"/>
    </row>
    <row r="40" s="1" customFormat="1" ht="15" spans="1:21">
      <c r="A40" s="86" t="s">
        <v>42</v>
      </c>
      <c r="B40" s="73" t="s">
        <v>71</v>
      </c>
      <c r="C40" s="69">
        <f t="shared" si="0"/>
        <v>347.19</v>
      </c>
      <c r="D40" s="69">
        <f>VLOOKUP(B40,[2]Sheet8!A$1:B$65536,2,0)</f>
        <v>206</v>
      </c>
      <c r="E40" s="69">
        <f t="shared" si="3"/>
        <v>141.19</v>
      </c>
      <c r="F40" s="70"/>
      <c r="G40" s="70"/>
      <c r="H40" s="70"/>
      <c r="I40" s="70"/>
      <c r="J40" s="70"/>
      <c r="K40" s="70"/>
      <c r="L40" s="70"/>
      <c r="M40" s="70"/>
      <c r="N40" s="70">
        <f>VLOOKUP(B40,'[2]8中职奖助学金'!X$1:Y$65536,2,0)</f>
        <v>0.59</v>
      </c>
      <c r="O40" s="52"/>
      <c r="P40" s="70">
        <v>0.6</v>
      </c>
      <c r="Q40" s="52"/>
      <c r="R40" s="70">
        <f>VLOOKUP(B40,'[2]9中职免学费'!AV$1:AW$65536,2,0)</f>
        <v>140</v>
      </c>
      <c r="S40" s="52"/>
      <c r="T40" s="70"/>
      <c r="U40" s="70"/>
    </row>
    <row r="41" s="1" customFormat="1" ht="15" spans="1:21">
      <c r="A41" s="67" t="s">
        <v>42</v>
      </c>
      <c r="B41" s="68" t="s">
        <v>72</v>
      </c>
      <c r="C41" s="69">
        <f t="shared" si="0"/>
        <v>1873.39</v>
      </c>
      <c r="D41" s="69">
        <f>VLOOKUP(B41,[2]Sheet8!A$1:B$65536,2,0)</f>
        <v>1541</v>
      </c>
      <c r="E41" s="69">
        <f t="shared" si="3"/>
        <v>332.39</v>
      </c>
      <c r="F41" s="70"/>
      <c r="G41" s="70"/>
      <c r="H41" s="70">
        <f>VLOOKUP(B41,'[2]3本专科国家奖学金、励志奖学金'!B$1:C$65536,2,0)</f>
        <v>12</v>
      </c>
      <c r="I41" s="70">
        <f>VLOOKUP(B41,'[2]3本专科国家奖学金、励志奖学金'!M$1:N$65536,2,0)</f>
        <v>44</v>
      </c>
      <c r="J41" s="70">
        <f>VLOOKUP(B41,'[2]4本专科国家助学金'!M$1:N$65536,2,0)</f>
        <v>175.44</v>
      </c>
      <c r="K41" s="70">
        <f>VLOOKUP(B41,'[2]5服兵役'!N$1:O$65536,2,0)</f>
        <v>72.95</v>
      </c>
      <c r="L41" s="70">
        <f>VLOOKUP(B41,'[2]6助学贷款奖补资金'!B$1:C$65536,2,0)</f>
        <v>28</v>
      </c>
      <c r="M41" s="70"/>
      <c r="N41" s="70"/>
      <c r="O41" s="52"/>
      <c r="P41" s="70"/>
      <c r="Q41" s="52"/>
      <c r="R41" s="70"/>
      <c r="S41" s="52"/>
      <c r="T41" s="70"/>
      <c r="U41" s="70"/>
    </row>
    <row r="42" s="1" customFormat="1" ht="15" spans="1:21">
      <c r="A42" s="67" t="s">
        <v>42</v>
      </c>
      <c r="B42" s="68" t="s">
        <v>73</v>
      </c>
      <c r="C42" s="69">
        <f t="shared" si="0"/>
        <v>1802.87</v>
      </c>
      <c r="D42" s="69">
        <f>VLOOKUP(B42,[2]Sheet8!A$1:B$65536,2,0)</f>
        <v>1409</v>
      </c>
      <c r="E42" s="69">
        <f t="shared" si="3"/>
        <v>393.87</v>
      </c>
      <c r="F42" s="70"/>
      <c r="G42" s="70"/>
      <c r="H42" s="70">
        <f>VLOOKUP(B42,'[2]3本专科国家奖学金、励志奖学金'!B$1:C$65536,2,0)</f>
        <v>11.2</v>
      </c>
      <c r="I42" s="70">
        <f>VLOOKUP(B42,'[2]3本专科国家奖学金、励志奖学金'!M$1:N$65536,2,0)</f>
        <v>43</v>
      </c>
      <c r="J42" s="70">
        <f>VLOOKUP(B42,'[2]4本专科国家助学金'!M$1:N$65536,2,0)</f>
        <v>165.36</v>
      </c>
      <c r="K42" s="70">
        <f>VLOOKUP(B42,'[2]5服兵役'!N$1:O$65536,2,0)</f>
        <v>158.31</v>
      </c>
      <c r="L42" s="70">
        <f>VLOOKUP(B42,'[2]6助学贷款奖补资金'!B$1:C$65536,2,0)</f>
        <v>16</v>
      </c>
      <c r="M42" s="70"/>
      <c r="N42" s="70"/>
      <c r="O42" s="52"/>
      <c r="P42" s="70"/>
      <c r="Q42" s="52"/>
      <c r="R42" s="70"/>
      <c r="S42" s="52"/>
      <c r="T42" s="70"/>
      <c r="U42" s="70"/>
    </row>
    <row r="43" s="1" customFormat="1" ht="15" spans="1:21">
      <c r="A43" s="67" t="s">
        <v>42</v>
      </c>
      <c r="B43" s="68" t="s">
        <v>74</v>
      </c>
      <c r="C43" s="69">
        <f t="shared" si="0"/>
        <v>1365.02</v>
      </c>
      <c r="D43" s="69">
        <f>VLOOKUP(B43,[2]Sheet8!A$1:B$65536,2,0)</f>
        <v>993</v>
      </c>
      <c r="E43" s="69">
        <f t="shared" si="3"/>
        <v>372.02</v>
      </c>
      <c r="F43" s="70"/>
      <c r="G43" s="70"/>
      <c r="H43" s="70">
        <f>VLOOKUP(B43,'[2]3本专科国家奖学金、励志奖学金'!B$1:C$65536,2,0)</f>
        <v>7.2</v>
      </c>
      <c r="I43" s="70">
        <f>VLOOKUP(B43,'[2]3本专科国家奖学金、励志奖学金'!M$1:N$65536,2,0)</f>
        <v>27.5</v>
      </c>
      <c r="J43" s="70">
        <f>VLOOKUP(B43,'[2]4本专科国家助学金'!M$1:N$65536,2,0)</f>
        <v>106.64</v>
      </c>
      <c r="K43" s="70">
        <f>VLOOKUP(B43,'[2]5服兵役'!N$1:O$65536,2,0)</f>
        <v>214.68</v>
      </c>
      <c r="L43" s="70">
        <f>VLOOKUP(B43,'[2]6助学贷款奖补资金'!B$1:C$65536,2,0)</f>
        <v>16</v>
      </c>
      <c r="M43" s="70"/>
      <c r="N43" s="70"/>
      <c r="O43" s="52"/>
      <c r="P43" s="70"/>
      <c r="Q43" s="52"/>
      <c r="R43" s="70"/>
      <c r="S43" s="52"/>
      <c r="T43" s="70"/>
      <c r="U43" s="70"/>
    </row>
    <row r="44" s="1" customFormat="1" ht="15" spans="1:21">
      <c r="A44" s="67" t="s">
        <v>42</v>
      </c>
      <c r="B44" s="68" t="s">
        <v>75</v>
      </c>
      <c r="C44" s="69">
        <f t="shared" si="0"/>
        <v>938.03</v>
      </c>
      <c r="D44" s="69">
        <f>VLOOKUP(B44,[2]Sheet8!A$1:B$65536,2,0)</f>
        <v>744</v>
      </c>
      <c r="E44" s="69">
        <f t="shared" si="3"/>
        <v>194.03</v>
      </c>
      <c r="F44" s="70"/>
      <c r="G44" s="70"/>
      <c r="H44" s="70">
        <f>VLOOKUP(B44,'[2]3本专科国家奖学金、励志奖学金'!B$1:C$65536,2,0)</f>
        <v>4.8</v>
      </c>
      <c r="I44" s="70">
        <f>VLOOKUP(B44,'[2]3本专科国家奖学金、励志奖学金'!M$1:N$65536,2,0)</f>
        <v>19</v>
      </c>
      <c r="J44" s="70">
        <f>VLOOKUP(B44,'[2]4本专科国家助学金'!M$1:N$65536,2,0)</f>
        <v>75.6</v>
      </c>
      <c r="K44" s="70">
        <f>VLOOKUP(B44,'[2]5服兵役'!N$1:O$65536,2,0)</f>
        <v>80.63</v>
      </c>
      <c r="L44" s="70">
        <f>VLOOKUP(B44,'[2]6助学贷款奖补资金'!B$1:C$65536,2,0)</f>
        <v>14</v>
      </c>
      <c r="M44" s="70"/>
      <c r="N44" s="70"/>
      <c r="O44" s="52"/>
      <c r="P44" s="70"/>
      <c r="Q44" s="52"/>
      <c r="R44" s="70"/>
      <c r="S44" s="52"/>
      <c r="T44" s="70"/>
      <c r="U44" s="70"/>
    </row>
    <row r="45" s="1" customFormat="1" ht="15" spans="1:21">
      <c r="A45" s="67"/>
      <c r="B45" s="68" t="s">
        <v>76</v>
      </c>
      <c r="C45" s="69">
        <f t="shared" si="0"/>
        <v>10.84</v>
      </c>
      <c r="D45" s="69"/>
      <c r="E45" s="69">
        <f t="shared" si="3"/>
        <v>10.84</v>
      </c>
      <c r="F45" s="70"/>
      <c r="G45" s="70"/>
      <c r="H45" s="70"/>
      <c r="I45" s="70"/>
      <c r="J45" s="70"/>
      <c r="K45" s="70"/>
      <c r="L45" s="70"/>
      <c r="M45" s="70"/>
      <c r="N45" s="70">
        <v>10.24</v>
      </c>
      <c r="O45" s="52"/>
      <c r="P45" s="70">
        <v>0.6</v>
      </c>
      <c r="Q45" s="52"/>
      <c r="R45" s="70">
        <f>VLOOKUP(B45,'[2]9中职免学费'!AV$1:AW$65536,2,0)</f>
        <v>0</v>
      </c>
      <c r="S45" s="52"/>
      <c r="T45" s="70"/>
      <c r="U45" s="70"/>
    </row>
    <row r="46" s="1" customFormat="1" ht="15" spans="1:21">
      <c r="A46" s="67" t="s">
        <v>42</v>
      </c>
      <c r="B46" s="68" t="s">
        <v>77</v>
      </c>
      <c r="C46" s="69">
        <f t="shared" si="0"/>
        <v>966.8</v>
      </c>
      <c r="D46" s="69">
        <f>VLOOKUP(B46,[2]Sheet8!A$1:B$65536,2,0)</f>
        <v>719</v>
      </c>
      <c r="E46" s="69">
        <f t="shared" si="3"/>
        <v>247.8</v>
      </c>
      <c r="F46" s="70"/>
      <c r="G46" s="70"/>
      <c r="H46" s="70">
        <f>VLOOKUP(B46,'[2]3本专科国家奖学金、励志奖学金'!B$1:C$65536,2,0)</f>
        <v>4.8</v>
      </c>
      <c r="I46" s="70">
        <f>VLOOKUP(B46,'[2]3本专科国家奖学金、励志奖学金'!M$1:N$65536,2,0)</f>
        <v>18</v>
      </c>
      <c r="J46" s="70">
        <f>VLOOKUP(B46,'[2]4本专科国家助学金'!M$1:N$65536,2,0)</f>
        <v>69.34</v>
      </c>
      <c r="K46" s="70">
        <f>VLOOKUP(B46,'[2]5服兵役'!N$1:O$65536,2,0)</f>
        <v>141.66</v>
      </c>
      <c r="L46" s="70">
        <f>VLOOKUP(B46,'[2]6助学贷款奖补资金'!B$1:C$65536,2,0)</f>
        <v>14</v>
      </c>
      <c r="M46" s="70"/>
      <c r="N46" s="70"/>
      <c r="O46" s="52"/>
      <c r="P46" s="70"/>
      <c r="Q46" s="52"/>
      <c r="R46" s="70"/>
      <c r="S46" s="52"/>
      <c r="T46" s="70"/>
      <c r="U46" s="70"/>
    </row>
    <row r="47" s="1" customFormat="1" ht="15" spans="1:21">
      <c r="A47" s="67"/>
      <c r="B47" s="68" t="s">
        <v>78</v>
      </c>
      <c r="C47" s="69">
        <f t="shared" si="0"/>
        <v>30.71</v>
      </c>
      <c r="D47" s="69"/>
      <c r="E47" s="69">
        <f t="shared" si="3"/>
        <v>30.71</v>
      </c>
      <c r="F47" s="70"/>
      <c r="G47" s="70"/>
      <c r="H47" s="70"/>
      <c r="I47" s="70"/>
      <c r="J47" s="70"/>
      <c r="K47" s="70"/>
      <c r="L47" s="70"/>
      <c r="M47" s="70"/>
      <c r="N47" s="70">
        <v>4.11</v>
      </c>
      <c r="O47" s="52"/>
      <c r="P47" s="70">
        <v>0.6</v>
      </c>
      <c r="Q47" s="52"/>
      <c r="R47" s="70">
        <f>VLOOKUP(B47,'[2]9中职免学费'!AV$1:AW$65536,2,0)</f>
        <v>26</v>
      </c>
      <c r="S47" s="52"/>
      <c r="T47" s="70"/>
      <c r="U47" s="70"/>
    </row>
    <row r="48" s="1" customFormat="1" ht="15" spans="1:21">
      <c r="A48" s="67" t="s">
        <v>42</v>
      </c>
      <c r="B48" s="68" t="s">
        <v>79</v>
      </c>
      <c r="C48" s="69">
        <f t="shared" si="0"/>
        <v>791.89</v>
      </c>
      <c r="D48" s="69">
        <f>VLOOKUP(B48,[2]Sheet8!A$1:B$65536,2,0)</f>
        <v>617</v>
      </c>
      <c r="E48" s="69">
        <f t="shared" si="3"/>
        <v>174.89</v>
      </c>
      <c r="F48" s="70"/>
      <c r="G48" s="70"/>
      <c r="H48" s="70">
        <f>VLOOKUP(B48,'[2]3本专科国家奖学金、励志奖学金'!B$1:C$65536,2,0)</f>
        <v>4</v>
      </c>
      <c r="I48" s="70">
        <f>VLOOKUP(B48,'[2]3本专科国家奖学金、励志奖学金'!M$1:N$65536,2,0)</f>
        <v>15.5</v>
      </c>
      <c r="J48" s="70">
        <f>VLOOKUP(B48,'[2]4本专科国家助学金'!M$1:N$65536,2,0)</f>
        <v>57.45</v>
      </c>
      <c r="K48" s="70">
        <f>VLOOKUP(B48,'[2]5服兵役'!N$1:O$65536,2,0)</f>
        <v>85.94</v>
      </c>
      <c r="L48" s="70">
        <f>VLOOKUP(B48,'[2]6助学贷款奖补资金'!B$1:C$65536,2,0)</f>
        <v>12</v>
      </c>
      <c r="M48" s="70"/>
      <c r="N48" s="70"/>
      <c r="O48" s="52"/>
      <c r="P48" s="70"/>
      <c r="Q48" s="52"/>
      <c r="R48" s="70"/>
      <c r="S48" s="52"/>
      <c r="T48" s="70"/>
      <c r="U48" s="70"/>
    </row>
    <row r="49" s="1" customFormat="1" ht="15" spans="1:21">
      <c r="A49" s="67" t="s">
        <v>42</v>
      </c>
      <c r="B49" s="68" t="s">
        <v>80</v>
      </c>
      <c r="C49" s="69">
        <f t="shared" si="0"/>
        <v>386.21</v>
      </c>
      <c r="D49" s="69">
        <f>VLOOKUP(B49,[2]Sheet8!A$1:B$65536,2,0)</f>
        <v>316</v>
      </c>
      <c r="E49" s="69">
        <f t="shared" si="3"/>
        <v>70.21</v>
      </c>
      <c r="F49" s="70"/>
      <c r="G49" s="70"/>
      <c r="H49" s="70">
        <f>VLOOKUP(B49,'[2]3本专科国家奖学金、励志奖学金'!B$1:C$65536,2,0)</f>
        <v>0.8</v>
      </c>
      <c r="I49" s="70">
        <f>VLOOKUP(B49,'[2]3本专科国家奖学金、励志奖学金'!M$1:N$65536,2,0)</f>
        <v>3</v>
      </c>
      <c r="J49" s="70">
        <f>VLOOKUP(B49,'[2]4本专科国家助学金'!M$1:N$65536,2,0)</f>
        <v>11.35</v>
      </c>
      <c r="K49" s="70">
        <f>VLOOKUP(B49,'[2]5服兵役'!N$1:O$65536,2,0)</f>
        <v>14.65</v>
      </c>
      <c r="L49" s="70">
        <f>VLOOKUP(B49,'[2]6助学贷款奖补资金'!B$1:C$65536,2,0)</f>
        <v>8</v>
      </c>
      <c r="M49" s="70"/>
      <c r="N49" s="70">
        <f>VLOOKUP(B49,'[2]8中职奖助学金'!X$1:Y$65536,2,0)</f>
        <v>0.81</v>
      </c>
      <c r="O49" s="52"/>
      <c r="P49" s="70">
        <v>0.6</v>
      </c>
      <c r="Q49" s="52"/>
      <c r="R49" s="70">
        <f>VLOOKUP(B49,'[2]9中职免学费'!AV$1:AW$65536,2,0)</f>
        <v>31</v>
      </c>
      <c r="S49" s="52"/>
      <c r="T49" s="70"/>
      <c r="U49" s="70"/>
    </row>
    <row r="50" s="1" customFormat="1" ht="15" spans="1:21">
      <c r="A50" s="67" t="s">
        <v>42</v>
      </c>
      <c r="B50" s="71" t="s">
        <v>81</v>
      </c>
      <c r="C50" s="69">
        <f t="shared" si="0"/>
        <v>20</v>
      </c>
      <c r="D50" s="69">
        <f>VLOOKUP(B50,[2]Sheet8!A$1:B$65536,2,0)</f>
        <v>19</v>
      </c>
      <c r="E50" s="69">
        <f t="shared" si="3"/>
        <v>1</v>
      </c>
      <c r="F50" s="70"/>
      <c r="G50" s="70"/>
      <c r="H50" s="70"/>
      <c r="I50" s="70"/>
      <c r="J50" s="70"/>
      <c r="K50" s="70"/>
      <c r="L50" s="70"/>
      <c r="M50" s="70"/>
      <c r="N50" s="70"/>
      <c r="O50" s="52"/>
      <c r="P50" s="70"/>
      <c r="Q50" s="52"/>
      <c r="R50" s="70"/>
      <c r="S50" s="52"/>
      <c r="T50" s="70">
        <f>VLOOKUP(B50,'[2]10高中助学金'!R$1:S$65536,2,0)</f>
        <v>0</v>
      </c>
      <c r="U50" s="70">
        <f>VLOOKUP(B50,'[2]11高中免学费'!AP$1:AQ$65536,2,0)</f>
        <v>1</v>
      </c>
    </row>
    <row r="51" s="1" customFormat="1" ht="15" spans="1:21">
      <c r="A51" s="67" t="s">
        <v>42</v>
      </c>
      <c r="B51" s="71" t="s">
        <v>82</v>
      </c>
      <c r="C51" s="69">
        <f t="shared" si="0"/>
        <v>125.11</v>
      </c>
      <c r="D51" s="69">
        <f>VLOOKUP(B51,[2]Sheet8!A$1:B$65536,2,0)</f>
        <v>117</v>
      </c>
      <c r="E51" s="69">
        <f t="shared" si="3"/>
        <v>8.11</v>
      </c>
      <c r="F51" s="70"/>
      <c r="G51" s="70"/>
      <c r="H51" s="70"/>
      <c r="I51" s="70"/>
      <c r="J51" s="70"/>
      <c r="K51" s="70"/>
      <c r="L51" s="70"/>
      <c r="M51" s="70"/>
      <c r="N51" s="70">
        <f>VLOOKUP(B51,'[2]8中职奖助学金'!X$1:Y$65536,2,0)</f>
        <v>1.51</v>
      </c>
      <c r="O51" s="52"/>
      <c r="P51" s="70">
        <v>0.6</v>
      </c>
      <c r="Q51" s="52"/>
      <c r="R51" s="70">
        <f>VLOOKUP(B51,'[2]9中职免学费'!AV$1:AW$65536,2,0)</f>
        <v>6</v>
      </c>
      <c r="S51" s="52"/>
      <c r="T51" s="70"/>
      <c r="U51" s="70"/>
    </row>
    <row r="52" s="1" customFormat="1" ht="15" spans="1:21">
      <c r="A52" s="67" t="s">
        <v>42</v>
      </c>
      <c r="B52" s="71" t="s">
        <v>83</v>
      </c>
      <c r="C52" s="69">
        <f t="shared" si="0"/>
        <v>228.15</v>
      </c>
      <c r="D52" s="69">
        <f>VLOOKUP(B52,[2]Sheet8!A$1:B$65536,2,0)</f>
        <v>149</v>
      </c>
      <c r="E52" s="69">
        <f t="shared" si="3"/>
        <v>79.15</v>
      </c>
      <c r="F52" s="70"/>
      <c r="G52" s="70"/>
      <c r="H52" s="70"/>
      <c r="I52" s="70"/>
      <c r="J52" s="70"/>
      <c r="K52" s="70"/>
      <c r="L52" s="70"/>
      <c r="M52" s="70"/>
      <c r="N52" s="70">
        <f>VLOOKUP(B52,'[2]8中职奖助学金'!X$1:Y$65536,2,0)</f>
        <v>17.55</v>
      </c>
      <c r="O52" s="52"/>
      <c r="P52" s="70">
        <v>0.6</v>
      </c>
      <c r="Q52" s="52"/>
      <c r="R52" s="70">
        <f>VLOOKUP(B52,'[2]9中职免学费'!AV$1:AW$65536,2,0)</f>
        <v>61</v>
      </c>
      <c r="S52" s="52"/>
      <c r="T52" s="70"/>
      <c r="U52" s="70"/>
    </row>
    <row r="53" s="1" customFormat="1" ht="15" spans="1:21">
      <c r="A53" s="67" t="s">
        <v>42</v>
      </c>
      <c r="B53" s="68" t="s">
        <v>84</v>
      </c>
      <c r="C53" s="69">
        <f t="shared" si="0"/>
        <v>78.6</v>
      </c>
      <c r="D53" s="69">
        <f>VLOOKUP(B53,[2]Sheet8!A$1:B$65536,2,0)</f>
        <v>78</v>
      </c>
      <c r="E53" s="69">
        <f t="shared" si="3"/>
        <v>0.6</v>
      </c>
      <c r="F53" s="70"/>
      <c r="G53" s="70"/>
      <c r="H53" s="70"/>
      <c r="I53" s="70"/>
      <c r="J53" s="70"/>
      <c r="K53" s="70"/>
      <c r="L53" s="70"/>
      <c r="M53" s="70"/>
      <c r="N53" s="70">
        <f>VLOOKUP(B53,'[2]8中职奖助学金'!X$1:Y$65536,2,0)</f>
        <v>0</v>
      </c>
      <c r="O53" s="52"/>
      <c r="P53" s="70">
        <v>0.6</v>
      </c>
      <c r="Q53" s="52"/>
      <c r="R53" s="70">
        <f>VLOOKUP(B53,'[2]9中职免学费'!AV$1:AW$65536,2,0)</f>
        <v>0</v>
      </c>
      <c r="S53" s="52"/>
      <c r="T53" s="70"/>
      <c r="U53" s="70"/>
    </row>
    <row r="54" s="1" customFormat="1" ht="24" spans="1:21">
      <c r="A54" s="67" t="s">
        <v>42</v>
      </c>
      <c r="B54" s="68" t="s">
        <v>85</v>
      </c>
      <c r="C54" s="69">
        <f t="shared" si="0"/>
        <v>625.4</v>
      </c>
      <c r="D54" s="69">
        <v>623</v>
      </c>
      <c r="E54" s="69">
        <f t="shared" si="3"/>
        <v>2.4</v>
      </c>
      <c r="F54" s="70"/>
      <c r="G54" s="70"/>
      <c r="H54" s="70"/>
      <c r="I54" s="70"/>
      <c r="J54" s="70"/>
      <c r="K54" s="70"/>
      <c r="L54" s="70"/>
      <c r="M54" s="70"/>
      <c r="N54" s="70"/>
      <c r="O54" s="52"/>
      <c r="P54" s="70">
        <v>2.4</v>
      </c>
      <c r="Q54" s="52"/>
      <c r="R54" s="70">
        <f>VLOOKUP(B54,'[2]9中职免学费'!AV$1:AW$65536,2,0)</f>
        <v>0</v>
      </c>
      <c r="S54" s="52"/>
      <c r="T54" s="70"/>
      <c r="U54" s="70"/>
    </row>
    <row r="55" s="1" customFormat="1" ht="15" spans="1:21">
      <c r="A55" s="67" t="s">
        <v>42</v>
      </c>
      <c r="B55" s="68" t="s">
        <v>86</v>
      </c>
      <c r="C55" s="69">
        <f t="shared" si="0"/>
        <v>625.4</v>
      </c>
      <c r="D55" s="69">
        <f>VLOOKUP(B55,[2]Sheet8!A$1:B$65536,2,0)</f>
        <v>583</v>
      </c>
      <c r="E55" s="69">
        <f t="shared" si="3"/>
        <v>42.4</v>
      </c>
      <c r="F55" s="70"/>
      <c r="G55" s="70"/>
      <c r="H55" s="70"/>
      <c r="I55" s="70"/>
      <c r="J55" s="70"/>
      <c r="K55" s="70"/>
      <c r="L55" s="70"/>
      <c r="M55" s="70"/>
      <c r="N55" s="70">
        <f>VLOOKUP(B55,'[2]8中职奖助学金'!X$1:Y$65536,2,0)</f>
        <v>0</v>
      </c>
      <c r="O55" s="52"/>
      <c r="P55" s="70">
        <v>2.4</v>
      </c>
      <c r="Q55" s="52"/>
      <c r="R55" s="70">
        <f>VLOOKUP(B55,'[2]9中职免学费'!AV$1:AW$65536,2,0)</f>
        <v>40</v>
      </c>
      <c r="S55" s="52"/>
      <c r="T55" s="70"/>
      <c r="U55" s="70"/>
    </row>
    <row r="56" s="1" customFormat="1" ht="15" spans="1:21">
      <c r="A56" s="67" t="s">
        <v>42</v>
      </c>
      <c r="B56" s="68" t="s">
        <v>87</v>
      </c>
      <c r="C56" s="69">
        <f t="shared" si="0"/>
        <v>393.12</v>
      </c>
      <c r="D56" s="69">
        <f>VLOOKUP(B56,[2]Sheet8!A$1:B$65536,2,0)</f>
        <v>338</v>
      </c>
      <c r="E56" s="69">
        <f t="shared" si="3"/>
        <v>55.12</v>
      </c>
      <c r="F56" s="70"/>
      <c r="G56" s="70"/>
      <c r="H56" s="70"/>
      <c r="I56" s="70"/>
      <c r="J56" s="70"/>
      <c r="K56" s="70"/>
      <c r="L56" s="70"/>
      <c r="M56" s="70"/>
      <c r="N56" s="70">
        <f>VLOOKUP(B56,'[2]8中职奖助学金'!X$1:Y$65536,2,0)</f>
        <v>31.52</v>
      </c>
      <c r="O56" s="52"/>
      <c r="P56" s="70">
        <v>0.6</v>
      </c>
      <c r="Q56" s="52"/>
      <c r="R56" s="70">
        <f>VLOOKUP(B56,'[2]9中职免学费'!AV$1:AW$65536,2,0)</f>
        <v>23</v>
      </c>
      <c r="S56" s="52"/>
      <c r="T56" s="70"/>
      <c r="U56" s="70"/>
    </row>
    <row r="57" s="1" customFormat="1" ht="15" spans="1:21">
      <c r="A57" s="67" t="s">
        <v>42</v>
      </c>
      <c r="B57" s="68" t="s">
        <v>88</v>
      </c>
      <c r="C57" s="69">
        <f t="shared" si="0"/>
        <v>133.2</v>
      </c>
      <c r="D57" s="69">
        <f>VLOOKUP(B57,[2]Sheet8!A$1:B$65536,2,0)</f>
        <v>132</v>
      </c>
      <c r="E57" s="69">
        <f t="shared" si="3"/>
        <v>1.2</v>
      </c>
      <c r="F57" s="70"/>
      <c r="G57" s="70"/>
      <c r="H57" s="70"/>
      <c r="I57" s="70"/>
      <c r="J57" s="70"/>
      <c r="K57" s="70"/>
      <c r="L57" s="70"/>
      <c r="M57" s="70"/>
      <c r="N57" s="70">
        <f>VLOOKUP(B57,'[2]8中职奖助学金'!X$1:Y$65536,2,0)</f>
        <v>0</v>
      </c>
      <c r="O57" s="52"/>
      <c r="P57" s="70">
        <v>1.2</v>
      </c>
      <c r="Q57" s="52"/>
      <c r="R57" s="70">
        <f>VLOOKUP(B57,'[2]9中职免学费'!AV$1:AW$65536,2,0)</f>
        <v>0</v>
      </c>
      <c r="S57" s="52"/>
      <c r="T57" s="70"/>
      <c r="U57" s="70"/>
    </row>
    <row r="58" s="1" customFormat="1" ht="15" spans="1:21">
      <c r="A58" s="67" t="s">
        <v>42</v>
      </c>
      <c r="B58" s="68" t="s">
        <v>89</v>
      </c>
      <c r="C58" s="69">
        <f t="shared" si="0"/>
        <v>345.8</v>
      </c>
      <c r="D58" s="69">
        <f>VLOOKUP(B58,[2]Sheet8!A$1:B$65536,2,0)</f>
        <v>344</v>
      </c>
      <c r="E58" s="69">
        <f t="shared" si="3"/>
        <v>1.8</v>
      </c>
      <c r="F58" s="70"/>
      <c r="G58" s="70"/>
      <c r="H58" s="70"/>
      <c r="I58" s="70"/>
      <c r="J58" s="70"/>
      <c r="K58" s="70"/>
      <c r="L58" s="70"/>
      <c r="M58" s="70"/>
      <c r="N58" s="70">
        <f>VLOOKUP(B58,'[2]8中职奖助学金'!X$1:Y$65536,2,0)</f>
        <v>0</v>
      </c>
      <c r="O58" s="52"/>
      <c r="P58" s="70">
        <v>1.8</v>
      </c>
      <c r="Q58" s="52"/>
      <c r="R58" s="70">
        <f>VLOOKUP(B58,'[2]9中职免学费'!AV$1:AW$65536,2,0)</f>
        <v>0</v>
      </c>
      <c r="S58" s="52"/>
      <c r="T58" s="70"/>
      <c r="U58" s="70"/>
    </row>
    <row r="59" s="1" customFormat="1" ht="15" spans="1:21">
      <c r="A59" s="67" t="s">
        <v>42</v>
      </c>
      <c r="B59" s="68" t="s">
        <v>90</v>
      </c>
      <c r="C59" s="69">
        <f t="shared" si="0"/>
        <v>119.6</v>
      </c>
      <c r="D59" s="69">
        <f>VLOOKUP(B59,[2]Sheet8!A$1:B$65536,2,0)</f>
        <v>119</v>
      </c>
      <c r="E59" s="69">
        <f t="shared" si="3"/>
        <v>0.6</v>
      </c>
      <c r="F59" s="70"/>
      <c r="G59" s="70"/>
      <c r="H59" s="70"/>
      <c r="I59" s="70"/>
      <c r="J59" s="70"/>
      <c r="K59" s="70"/>
      <c r="L59" s="70"/>
      <c r="M59" s="70"/>
      <c r="N59" s="70">
        <f>VLOOKUP(B59,'[2]8中职奖助学金'!X$1:Y$65536,2,0)</f>
        <v>0</v>
      </c>
      <c r="O59" s="52"/>
      <c r="P59" s="70">
        <v>0.6</v>
      </c>
      <c r="Q59" s="52"/>
      <c r="R59" s="70">
        <f>VLOOKUP(B59,'[2]9中职免学费'!AV$1:AW$65536,2,0)</f>
        <v>0</v>
      </c>
      <c r="S59" s="52"/>
      <c r="T59" s="70"/>
      <c r="U59" s="70"/>
    </row>
    <row r="60" s="1" customFormat="1" ht="15" spans="1:21">
      <c r="A60" s="67" t="s">
        <v>42</v>
      </c>
      <c r="B60" s="68" t="s">
        <v>91</v>
      </c>
      <c r="C60" s="69">
        <f t="shared" si="0"/>
        <v>116.6</v>
      </c>
      <c r="D60" s="69">
        <f>VLOOKUP(B60,[2]Sheet8!A$1:B$65536,2,0)</f>
        <v>116</v>
      </c>
      <c r="E60" s="69">
        <f t="shared" si="3"/>
        <v>0.6</v>
      </c>
      <c r="F60" s="70"/>
      <c r="G60" s="70"/>
      <c r="H60" s="70"/>
      <c r="I60" s="70"/>
      <c r="J60" s="70"/>
      <c r="K60" s="70"/>
      <c r="L60" s="70"/>
      <c r="M60" s="70"/>
      <c r="N60" s="70">
        <f>VLOOKUP(B60,'[2]8中职奖助学金'!X$1:Y$65536,2,0)</f>
        <v>0</v>
      </c>
      <c r="O60" s="52"/>
      <c r="P60" s="70">
        <v>0.6</v>
      </c>
      <c r="Q60" s="52"/>
      <c r="R60" s="70">
        <f>VLOOKUP(B60,'[2]9中职免学费'!AV$1:AW$65536,2,0)</f>
        <v>0</v>
      </c>
      <c r="S60" s="52"/>
      <c r="T60" s="70"/>
      <c r="U60" s="70"/>
    </row>
    <row r="61" s="1" customFormat="1" ht="15" spans="1:21">
      <c r="A61" s="67" t="s">
        <v>42</v>
      </c>
      <c r="B61" s="68" t="s">
        <v>92</v>
      </c>
      <c r="C61" s="69">
        <f t="shared" si="0"/>
        <v>74.4</v>
      </c>
      <c r="D61" s="69">
        <f>VLOOKUP(B61,[2]Sheet8!A$1:B$65536,2,0)</f>
        <v>61</v>
      </c>
      <c r="E61" s="69">
        <f t="shared" si="3"/>
        <v>13.4</v>
      </c>
      <c r="F61" s="70"/>
      <c r="G61" s="70"/>
      <c r="H61" s="70"/>
      <c r="I61" s="70">
        <v>1</v>
      </c>
      <c r="J61" s="70">
        <v>12.4</v>
      </c>
      <c r="K61" s="70"/>
      <c r="L61" s="70"/>
      <c r="M61" s="70"/>
      <c r="N61" s="70">
        <f>VLOOKUP(B61,'[2]8中职奖助学金'!X$1:Y$65536,2,0)</f>
        <v>0</v>
      </c>
      <c r="O61" s="52"/>
      <c r="P61" s="70">
        <v>0</v>
      </c>
      <c r="Q61" s="52"/>
      <c r="R61" s="70">
        <f>VLOOKUP(B61,'[2]9中职免学费'!AV$1:AW$65536,2,0)</f>
        <v>0</v>
      </c>
      <c r="S61" s="52"/>
      <c r="T61" s="70"/>
      <c r="U61" s="70"/>
    </row>
    <row r="62" s="1" customFormat="1" ht="15" spans="1:21">
      <c r="A62" s="67" t="s">
        <v>42</v>
      </c>
      <c r="B62" s="74" t="s">
        <v>93</v>
      </c>
      <c r="C62" s="69">
        <f t="shared" si="0"/>
        <v>35.21</v>
      </c>
      <c r="D62" s="69">
        <f>VLOOKUP(B62,[2]Sheet8!A$1:B$65536,2,0)</f>
        <v>30.45</v>
      </c>
      <c r="E62" s="69">
        <f t="shared" si="3"/>
        <v>4.76</v>
      </c>
      <c r="F62" s="70"/>
      <c r="G62" s="70"/>
      <c r="H62" s="70"/>
      <c r="I62" s="70"/>
      <c r="J62" s="70"/>
      <c r="K62" s="70"/>
      <c r="L62" s="70"/>
      <c r="M62" s="70"/>
      <c r="N62" s="70"/>
      <c r="O62" s="70">
        <f>VLOOKUP(B62:B462,[1]助学金!$B$7:$I$114,8,0)</f>
        <v>2.57</v>
      </c>
      <c r="P62" s="70"/>
      <c r="Q62" s="70">
        <f>VLOOKUP(B62:B462,[1]国家奖学金!$B$8:$I$115,8,FALSE)</f>
        <v>0</v>
      </c>
      <c r="R62" s="70"/>
      <c r="S62" s="52">
        <f>VLOOKUP(B62:B134,[1]免学费!$B$7:$K$23,10,0)</f>
        <v>2.19</v>
      </c>
      <c r="T62" s="70"/>
      <c r="U62" s="70"/>
    </row>
    <row r="63" s="1" customFormat="1" ht="15" spans="1:21">
      <c r="A63" s="67" t="s">
        <v>42</v>
      </c>
      <c r="B63" s="68" t="s">
        <v>94</v>
      </c>
      <c r="C63" s="69">
        <f t="shared" si="0"/>
        <v>400.88</v>
      </c>
      <c r="D63" s="69">
        <f>VLOOKUP(B63,[2]Sheet8!A$1:B$65536,2,0)</f>
        <v>371.18</v>
      </c>
      <c r="E63" s="69">
        <f t="shared" si="3"/>
        <v>29.7</v>
      </c>
      <c r="F63" s="70"/>
      <c r="G63" s="70"/>
      <c r="H63" s="70"/>
      <c r="I63" s="70"/>
      <c r="J63" s="70"/>
      <c r="K63" s="70"/>
      <c r="L63" s="70"/>
      <c r="M63" s="70"/>
      <c r="N63" s="70"/>
      <c r="O63" s="70">
        <f>VLOOKUP(B63:B463,[1]助学金!$B$7:$I$114,8,0)</f>
        <v>0</v>
      </c>
      <c r="P63" s="70"/>
      <c r="Q63" s="70">
        <f>VLOOKUP(B63:B463,[1]国家奖学金!$B$8:$I$115,8,FALSE)</f>
        <v>1.2</v>
      </c>
      <c r="R63" s="70"/>
      <c r="S63" s="52">
        <f>VLOOKUP(B63:B135,[1]免学费!$B$7:$K$23,10,0)</f>
        <v>28.5</v>
      </c>
      <c r="T63" s="70"/>
      <c r="U63" s="70"/>
    </row>
    <row r="64" s="1" customFormat="1" ht="15" spans="1:21">
      <c r="A64" s="67" t="s">
        <v>42</v>
      </c>
      <c r="B64" s="68" t="s">
        <v>95</v>
      </c>
      <c r="C64" s="69">
        <f t="shared" si="0"/>
        <v>61.65</v>
      </c>
      <c r="D64" s="69">
        <f>VLOOKUP(B64,[2]Sheet8!A$1:B$65536,2,0)</f>
        <v>55.45</v>
      </c>
      <c r="E64" s="69">
        <f t="shared" si="3"/>
        <v>6.2</v>
      </c>
      <c r="F64" s="70"/>
      <c r="G64" s="70"/>
      <c r="H64" s="70"/>
      <c r="I64" s="70"/>
      <c r="J64" s="70"/>
      <c r="K64" s="70"/>
      <c r="L64" s="70"/>
      <c r="M64" s="70"/>
      <c r="N64" s="70"/>
      <c r="O64" s="70">
        <f>VLOOKUP(B64:B464,[1]助学金!$B$7:$I$114,8,0)</f>
        <v>1.05</v>
      </c>
      <c r="P64" s="70"/>
      <c r="Q64" s="70">
        <f>VLOOKUP(B64:B464,[1]国家奖学金!$B$8:$I$115,8,FALSE)</f>
        <v>0.6</v>
      </c>
      <c r="R64" s="70"/>
      <c r="S64" s="52">
        <f>VLOOKUP(B64:B135,[1]免学费!$B$7:$K$23,10,0)</f>
        <v>4.55</v>
      </c>
      <c r="T64" s="70"/>
      <c r="U64" s="70"/>
    </row>
    <row r="65" s="1" customFormat="1" ht="15" spans="1:21">
      <c r="A65" s="67" t="s">
        <v>42</v>
      </c>
      <c r="B65" s="68" t="s">
        <v>96</v>
      </c>
      <c r="C65" s="69">
        <f t="shared" si="0"/>
        <v>69.12</v>
      </c>
      <c r="D65" s="69">
        <f>VLOOKUP(B65,[2]Sheet8!A$1:B$65536,2,0)</f>
        <v>64.03</v>
      </c>
      <c r="E65" s="69">
        <f t="shared" si="3"/>
        <v>5.09000000000001</v>
      </c>
      <c r="F65" s="70"/>
      <c r="G65" s="70"/>
      <c r="H65" s="70"/>
      <c r="I65" s="70"/>
      <c r="J65" s="70"/>
      <c r="K65" s="70"/>
      <c r="L65" s="70"/>
      <c r="M65" s="70"/>
      <c r="N65" s="70"/>
      <c r="O65" s="70">
        <f>VLOOKUP(B65:B465,[1]助学金!$B$7:$I$114,8,0)</f>
        <v>0</v>
      </c>
      <c r="P65" s="70"/>
      <c r="Q65" s="70">
        <f>VLOOKUP(B65:B465,[1]国家奖学金!$B$8:$I$115,8,FALSE)</f>
        <v>0</v>
      </c>
      <c r="R65" s="70"/>
      <c r="S65" s="52">
        <f>VLOOKUP(B65:B136,[1]免学费!$B$7:$K$23,10,0)</f>
        <v>5.09000000000001</v>
      </c>
      <c r="T65" s="70"/>
      <c r="U65" s="70"/>
    </row>
    <row r="66" s="1" customFormat="1" ht="15" spans="1:21">
      <c r="A66" s="67" t="s">
        <v>42</v>
      </c>
      <c r="B66" s="68" t="s">
        <v>97</v>
      </c>
      <c r="C66" s="69">
        <f t="shared" si="0"/>
        <v>413</v>
      </c>
      <c r="D66" s="69">
        <f>VLOOKUP(B66,[2]Sheet8!A$1:B$65536,2,0)</f>
        <v>321.84</v>
      </c>
      <c r="E66" s="69">
        <f t="shared" si="3"/>
        <v>91.16</v>
      </c>
      <c r="F66" s="70"/>
      <c r="G66" s="70"/>
      <c r="H66" s="70"/>
      <c r="I66" s="70"/>
      <c r="J66" s="70"/>
      <c r="K66" s="70"/>
      <c r="L66" s="70"/>
      <c r="M66" s="70"/>
      <c r="N66" s="70"/>
      <c r="O66" s="70">
        <f>VLOOKUP(B66:B466,[1]助学金!$B$7:$I$114,8,0)</f>
        <v>63.4</v>
      </c>
      <c r="P66" s="70"/>
      <c r="Q66" s="70">
        <f>VLOOKUP(B66:B466,[1]国家奖学金!$B$8:$I$115,8,FALSE)</f>
        <v>2.4</v>
      </c>
      <c r="R66" s="70"/>
      <c r="S66" s="52">
        <f>VLOOKUP(B66:B137,[1]免学费!$B$7:$K$23,10,0)</f>
        <v>25.36</v>
      </c>
      <c r="T66" s="70"/>
      <c r="U66" s="70"/>
    </row>
    <row r="67" s="1" customFormat="1" ht="15" spans="1:21">
      <c r="A67" s="67" t="s">
        <v>42</v>
      </c>
      <c r="B67" s="68" t="s">
        <v>98</v>
      </c>
      <c r="C67" s="69">
        <f t="shared" si="0"/>
        <v>421.39</v>
      </c>
      <c r="D67" s="69">
        <f>VLOOKUP(B67,[2]Sheet8!A$1:B$65536,2,0)</f>
        <v>337.88</v>
      </c>
      <c r="E67" s="69">
        <f t="shared" si="3"/>
        <v>83.51</v>
      </c>
      <c r="F67" s="70"/>
      <c r="G67" s="70"/>
      <c r="H67" s="70"/>
      <c r="I67" s="70"/>
      <c r="J67" s="70"/>
      <c r="K67" s="70"/>
      <c r="L67" s="70"/>
      <c r="M67" s="70"/>
      <c r="N67" s="70"/>
      <c r="O67" s="70">
        <f>VLOOKUP(B67:B467,[1]助学金!$B$7:$I$114,8,0)</f>
        <v>54.15</v>
      </c>
      <c r="P67" s="70"/>
      <c r="Q67" s="70">
        <f>VLOOKUP(B67:B467,[1]国家奖学金!$B$8:$I$115,8,FALSE)</f>
        <v>1.8</v>
      </c>
      <c r="R67" s="70"/>
      <c r="S67" s="52">
        <f>VLOOKUP(B67:B138,[1]免学费!$B$7:$K$23,10,0)</f>
        <v>27.56</v>
      </c>
      <c r="T67" s="70"/>
      <c r="U67" s="70"/>
    </row>
    <row r="68" s="1" customFormat="1" ht="15" spans="1:21">
      <c r="A68" s="67" t="s">
        <v>42</v>
      </c>
      <c r="B68" s="68" t="s">
        <v>99</v>
      </c>
      <c r="C68" s="69">
        <f t="shared" si="0"/>
        <v>85.99</v>
      </c>
      <c r="D68" s="69">
        <f>VLOOKUP(B68,[2]Sheet8!A$1:B$65536,2,0)</f>
        <v>76.03</v>
      </c>
      <c r="E68" s="69">
        <f t="shared" si="3"/>
        <v>9.96000000000001</v>
      </c>
      <c r="F68" s="70"/>
      <c r="G68" s="70"/>
      <c r="H68" s="70"/>
      <c r="I68" s="70"/>
      <c r="J68" s="70"/>
      <c r="K68" s="70"/>
      <c r="L68" s="70"/>
      <c r="M68" s="70"/>
      <c r="N68" s="70"/>
      <c r="O68" s="70">
        <f>VLOOKUP(B68:B468,[1]助学金!$B$7:$I$114,8,0)</f>
        <v>2.19</v>
      </c>
      <c r="P68" s="70"/>
      <c r="Q68" s="70">
        <f>VLOOKUP(B68:B468,[1]国家奖学金!$B$8:$I$115,8,FALSE)</f>
        <v>0.6</v>
      </c>
      <c r="R68" s="70"/>
      <c r="S68" s="52">
        <f>VLOOKUP(B68:B139,[1]免学费!$B$7:$K$23,10,0)</f>
        <v>7.17000000000001</v>
      </c>
      <c r="T68" s="70"/>
      <c r="U68" s="70"/>
    </row>
    <row r="69" s="1" customFormat="1" ht="15" spans="1:21">
      <c r="A69" s="67" t="s">
        <v>42</v>
      </c>
      <c r="B69" s="68" t="s">
        <v>100</v>
      </c>
      <c r="C69" s="69">
        <f t="shared" si="0"/>
        <v>114.88</v>
      </c>
      <c r="D69" s="69">
        <f>VLOOKUP(B69,[2]Sheet8!A$1:B$65536,2,0)</f>
        <v>106.78</v>
      </c>
      <c r="E69" s="69">
        <f t="shared" si="3"/>
        <v>8.10000000000002</v>
      </c>
      <c r="F69" s="70"/>
      <c r="G69" s="70"/>
      <c r="H69" s="70"/>
      <c r="I69" s="70"/>
      <c r="J69" s="70"/>
      <c r="K69" s="70"/>
      <c r="L69" s="70"/>
      <c r="M69" s="70"/>
      <c r="N69" s="70"/>
      <c r="O69" s="70">
        <f>VLOOKUP(B69:B469,[1]助学金!$B$7:$I$114,8,0)</f>
        <v>0</v>
      </c>
      <c r="P69" s="70"/>
      <c r="Q69" s="70">
        <f>VLOOKUP(B69:B469,[1]国家奖学金!$B$8:$I$115,8,FALSE)</f>
        <v>0</v>
      </c>
      <c r="R69" s="70"/>
      <c r="S69" s="52">
        <f>VLOOKUP(B69:B139,[1]免学费!$B$7:$K$23,10,0)</f>
        <v>8.10000000000002</v>
      </c>
      <c r="T69" s="70"/>
      <c r="U69" s="70"/>
    </row>
    <row r="70" s="1" customFormat="1" ht="15" spans="1:21">
      <c r="A70" s="67" t="s">
        <v>42</v>
      </c>
      <c r="B70" s="68" t="s">
        <v>101</v>
      </c>
      <c r="C70" s="69">
        <f t="shared" si="0"/>
        <v>63.84</v>
      </c>
      <c r="D70" s="69">
        <f>VLOOKUP(B70,[2]Sheet8!A$1:B$65536,2,0)</f>
        <v>58.15</v>
      </c>
      <c r="E70" s="69">
        <f t="shared" si="3"/>
        <v>5.69</v>
      </c>
      <c r="F70" s="70"/>
      <c r="G70" s="70"/>
      <c r="H70" s="70"/>
      <c r="I70" s="70"/>
      <c r="J70" s="70"/>
      <c r="K70" s="70"/>
      <c r="L70" s="70"/>
      <c r="M70" s="70"/>
      <c r="N70" s="70"/>
      <c r="O70" s="70">
        <f>VLOOKUP(B70:B470,[1]助学金!$B$7:$I$114,8,0)</f>
        <v>0</v>
      </c>
      <c r="P70" s="70"/>
      <c r="Q70" s="70">
        <f>VLOOKUP(B70:B470,[1]国家奖学金!$B$8:$I$115,8,FALSE)</f>
        <v>0</v>
      </c>
      <c r="R70" s="70"/>
      <c r="S70" s="52">
        <f>VLOOKUP(B70:B140,[1]免学费!$B$7:$K$23,10,0)</f>
        <v>5.69</v>
      </c>
      <c r="T70" s="70"/>
      <c r="U70" s="70"/>
    </row>
    <row r="71" s="1" customFormat="1" ht="15" spans="1:21">
      <c r="A71" s="67" t="s">
        <v>42</v>
      </c>
      <c r="B71" s="68" t="s">
        <v>102</v>
      </c>
      <c r="C71" s="69">
        <f t="shared" si="0"/>
        <v>225.08</v>
      </c>
      <c r="D71" s="69">
        <f>VLOOKUP(B71,[2]Sheet8!A$1:B$65536,2,0)</f>
        <v>206.5</v>
      </c>
      <c r="E71" s="69">
        <f t="shared" si="3"/>
        <v>18.58</v>
      </c>
      <c r="F71" s="70"/>
      <c r="G71" s="70"/>
      <c r="H71" s="70"/>
      <c r="I71" s="70"/>
      <c r="J71" s="70"/>
      <c r="K71" s="70"/>
      <c r="L71" s="70"/>
      <c r="M71" s="70"/>
      <c r="N71" s="70"/>
      <c r="O71" s="70">
        <f>VLOOKUP(B71:B471,[1]助学金!$B$7:$I$114,8,0)</f>
        <v>0</v>
      </c>
      <c r="P71" s="70"/>
      <c r="Q71" s="70">
        <f>VLOOKUP(B71:B471,[1]国家奖学金!$B$8:$I$115,8,FALSE)</f>
        <v>0.6</v>
      </c>
      <c r="R71" s="70"/>
      <c r="S71" s="52">
        <f>VLOOKUP(B71:B141,[1]免学费!$B$7:$K$23,10,0)</f>
        <v>17.98</v>
      </c>
      <c r="T71" s="70"/>
      <c r="U71" s="70"/>
    </row>
    <row r="72" s="1" customFormat="1" ht="15" spans="1:21">
      <c r="A72" s="67" t="s">
        <v>42</v>
      </c>
      <c r="B72" s="68" t="s">
        <v>103</v>
      </c>
      <c r="C72" s="69">
        <f t="shared" si="0"/>
        <v>338.75</v>
      </c>
      <c r="D72" s="69">
        <f>VLOOKUP(B72,[2]Sheet8!A$1:B$65536,2,0)</f>
        <v>305.11</v>
      </c>
      <c r="E72" s="69">
        <f t="shared" si="3"/>
        <v>33.64</v>
      </c>
      <c r="F72" s="70"/>
      <c r="G72" s="70"/>
      <c r="H72" s="70"/>
      <c r="I72" s="70"/>
      <c r="J72" s="70"/>
      <c r="K72" s="70"/>
      <c r="L72" s="70"/>
      <c r="M72" s="70"/>
      <c r="N72" s="70"/>
      <c r="O72" s="70">
        <f>VLOOKUP(B72:B472,[1]助学金!$B$7:$I$114,8,0)</f>
        <v>3.15</v>
      </c>
      <c r="P72" s="70"/>
      <c r="Q72" s="70">
        <f>VLOOKUP(B72:B472,[1]国家奖学金!$B$8:$I$115,8,FALSE)</f>
        <v>1.2</v>
      </c>
      <c r="R72" s="70"/>
      <c r="S72" s="52">
        <f>VLOOKUP(B72:B142,[1]免学费!$B$7:$K$23,10,0)</f>
        <v>29.29</v>
      </c>
      <c r="T72" s="70"/>
      <c r="U72" s="70"/>
    </row>
    <row r="73" s="1" customFormat="1" ht="15" spans="1:21">
      <c r="A73" s="67" t="s">
        <v>42</v>
      </c>
      <c r="B73" s="68" t="s">
        <v>104</v>
      </c>
      <c r="C73" s="69">
        <f t="shared" si="0"/>
        <v>262.56</v>
      </c>
      <c r="D73" s="69">
        <f>VLOOKUP(B73,[2]Sheet8!A$1:B$65536,2,0)</f>
        <v>242.9</v>
      </c>
      <c r="E73" s="69">
        <f t="shared" si="3"/>
        <v>19.66</v>
      </c>
      <c r="F73" s="70"/>
      <c r="G73" s="70"/>
      <c r="H73" s="70"/>
      <c r="I73" s="70"/>
      <c r="J73" s="70"/>
      <c r="K73" s="70"/>
      <c r="L73" s="70"/>
      <c r="M73" s="70"/>
      <c r="N73" s="70"/>
      <c r="O73" s="70">
        <f>VLOOKUP(B73:B473,[1]助学金!$B$7:$I$114,8,0)</f>
        <v>0</v>
      </c>
      <c r="P73" s="70"/>
      <c r="Q73" s="70">
        <f>VLOOKUP(B73:B473,[1]国家奖学金!$B$8:$I$115,8,FALSE)</f>
        <v>0</v>
      </c>
      <c r="R73" s="70"/>
      <c r="S73" s="52">
        <f>VLOOKUP(B73:B143,[1]免学费!$B$7:$K$23,10,0)</f>
        <v>19.66</v>
      </c>
      <c r="T73" s="70"/>
      <c r="U73" s="70"/>
    </row>
    <row r="74" s="1" customFormat="1" ht="15" spans="1:21">
      <c r="A74" s="67" t="s">
        <v>42</v>
      </c>
      <c r="B74" s="68" t="s">
        <v>105</v>
      </c>
      <c r="C74" s="69">
        <f t="shared" ref="C74:C137" si="4">D74+E74</f>
        <v>31.2</v>
      </c>
      <c r="D74" s="69">
        <f>VLOOKUP(B74,[2]Sheet8!A$1:B$65536,2,0)</f>
        <v>28.45</v>
      </c>
      <c r="E74" s="69">
        <f t="shared" si="3"/>
        <v>2.75</v>
      </c>
      <c r="F74" s="70"/>
      <c r="G74" s="70"/>
      <c r="H74" s="70"/>
      <c r="I74" s="70"/>
      <c r="J74" s="70"/>
      <c r="K74" s="70"/>
      <c r="L74" s="70"/>
      <c r="M74" s="70"/>
      <c r="N74" s="70"/>
      <c r="O74" s="70">
        <f>VLOOKUP(B74:B474,[1]助学金!$B$7:$I$114,8,0)</f>
        <v>0</v>
      </c>
      <c r="P74" s="70"/>
      <c r="Q74" s="70">
        <f>VLOOKUP(B74:B474,[1]国家奖学金!$B$8:$I$115,8,FALSE)</f>
        <v>0</v>
      </c>
      <c r="R74" s="70"/>
      <c r="S74" s="52">
        <f>VLOOKUP(B74:B144,[1]免学费!$B$7:$K$23,10,0)</f>
        <v>2.75</v>
      </c>
      <c r="T74" s="70"/>
      <c r="U74" s="70"/>
    </row>
    <row r="75" s="1" customFormat="1" ht="15" spans="1:21">
      <c r="A75" s="67" t="s">
        <v>42</v>
      </c>
      <c r="B75" s="68" t="s">
        <v>106</v>
      </c>
      <c r="C75" s="69">
        <f t="shared" si="4"/>
        <v>157.13</v>
      </c>
      <c r="D75" s="69">
        <f>VLOOKUP(B75,[2]Sheet8!A$1:B$65536,2,0)</f>
        <v>142.64</v>
      </c>
      <c r="E75" s="69">
        <f t="shared" si="3"/>
        <v>14.49</v>
      </c>
      <c r="F75" s="70"/>
      <c r="G75" s="70"/>
      <c r="H75" s="70"/>
      <c r="I75" s="70"/>
      <c r="J75" s="70"/>
      <c r="K75" s="70"/>
      <c r="L75" s="70"/>
      <c r="M75" s="70"/>
      <c r="N75" s="70"/>
      <c r="O75" s="70">
        <f>VLOOKUP(B75:B475,[1]助学金!$B$7:$I$114,8,0)</f>
        <v>2.77</v>
      </c>
      <c r="P75" s="70"/>
      <c r="Q75" s="70">
        <f>VLOOKUP(B75:B475,[1]国家奖学金!$B$8:$I$115,8,FALSE)</f>
        <v>0.6</v>
      </c>
      <c r="R75" s="70"/>
      <c r="S75" s="52">
        <f>VLOOKUP(B75:B145,[1]免学费!$B$7:$K$23,10,0)</f>
        <v>11.12</v>
      </c>
      <c r="T75" s="70"/>
      <c r="U75" s="70"/>
    </row>
    <row r="76" s="1" customFormat="1" ht="15" spans="1:21">
      <c r="A76" s="67" t="s">
        <v>42</v>
      </c>
      <c r="B76" s="76" t="s">
        <v>107</v>
      </c>
      <c r="C76" s="69">
        <f t="shared" si="4"/>
        <v>8.16</v>
      </c>
      <c r="D76" s="69">
        <f>VLOOKUP(B76,[2]Sheet8!A$1:B$65536,2,0)</f>
        <v>7.41</v>
      </c>
      <c r="E76" s="69">
        <f t="shared" ref="E76:E84" si="5">SUM(F76:U76)</f>
        <v>0.75</v>
      </c>
      <c r="F76" s="70"/>
      <c r="G76" s="70"/>
      <c r="H76" s="70"/>
      <c r="I76" s="70"/>
      <c r="J76" s="70"/>
      <c r="K76" s="70"/>
      <c r="L76" s="70"/>
      <c r="M76" s="70"/>
      <c r="N76" s="70"/>
      <c r="O76" s="70">
        <f>VLOOKUP(B76:B476,[1]助学金!$B$7:$I$114,8,0)</f>
        <v>0</v>
      </c>
      <c r="P76" s="70"/>
      <c r="Q76" s="70">
        <f>VLOOKUP(B76:B476,[1]国家奖学金!$B$8:$I$115,8,FALSE)</f>
        <v>0</v>
      </c>
      <c r="R76" s="70"/>
      <c r="S76" s="52">
        <f>VLOOKUP(B76:B146,[1]免学费!$B$7:$K$23,10,0)</f>
        <v>0.75</v>
      </c>
      <c r="T76" s="70"/>
      <c r="U76" s="70"/>
    </row>
    <row r="77" s="1" customFormat="1" ht="15" spans="1:21">
      <c r="A77" s="67" t="s">
        <v>42</v>
      </c>
      <c r="B77" s="76" t="s">
        <v>108</v>
      </c>
      <c r="C77" s="69">
        <f t="shared" si="4"/>
        <v>40.63</v>
      </c>
      <c r="D77" s="69">
        <f>VLOOKUP(B77,[2]Sheet8!A$1:B$65536,2,0)</f>
        <v>35.98</v>
      </c>
      <c r="E77" s="69">
        <f t="shared" si="5"/>
        <v>4.65</v>
      </c>
      <c r="F77" s="70"/>
      <c r="G77" s="70"/>
      <c r="H77" s="70"/>
      <c r="I77" s="70"/>
      <c r="J77" s="70"/>
      <c r="K77" s="70"/>
      <c r="L77" s="70"/>
      <c r="M77" s="70"/>
      <c r="N77" s="70"/>
      <c r="O77" s="70">
        <v>1.43</v>
      </c>
      <c r="P77" s="70"/>
      <c r="Q77" s="70">
        <f>VLOOKUP(B77:B477,[1]国家奖学金!$B$8:$I$115,8,FALSE)</f>
        <v>0</v>
      </c>
      <c r="R77" s="70"/>
      <c r="S77" s="52">
        <v>3.22</v>
      </c>
      <c r="T77" s="70"/>
      <c r="U77" s="70"/>
    </row>
    <row r="78" s="1" customFormat="1" ht="15" spans="1:21">
      <c r="A78" s="67" t="s">
        <v>42</v>
      </c>
      <c r="B78" s="76" t="s">
        <v>109</v>
      </c>
      <c r="C78" s="69">
        <f t="shared" si="4"/>
        <v>237.76</v>
      </c>
      <c r="D78" s="69">
        <f>VLOOKUP(B78,[2]Sheet8!A$1:B$65536,2,0)</f>
        <v>197.12</v>
      </c>
      <c r="E78" s="69">
        <f t="shared" si="5"/>
        <v>40.64</v>
      </c>
      <c r="F78" s="70"/>
      <c r="G78" s="70"/>
      <c r="H78" s="70"/>
      <c r="I78" s="70"/>
      <c r="J78" s="70"/>
      <c r="K78" s="70"/>
      <c r="L78" s="70"/>
      <c r="M78" s="70"/>
      <c r="N78" s="70"/>
      <c r="O78" s="70">
        <f>VLOOKUP(B78:B478,[1]助学金!$B$7:$I$114,8,0)</f>
        <v>19.64</v>
      </c>
      <c r="P78" s="70"/>
      <c r="Q78" s="70">
        <f>VLOOKUP(B78:B478,[1]国家奖学金!$B$8:$I$115,8,FALSE)</f>
        <v>1.8</v>
      </c>
      <c r="R78" s="70"/>
      <c r="S78" s="52">
        <f>VLOOKUP(B78:B148,[1]免学费!$B$7:$K$23,10,0)</f>
        <v>19.2</v>
      </c>
      <c r="T78" s="70"/>
      <c r="U78" s="70"/>
    </row>
    <row r="79" s="1" customFormat="1" ht="15" spans="1:21">
      <c r="A79" s="67" t="s">
        <v>42</v>
      </c>
      <c r="B79" s="68" t="s">
        <v>110</v>
      </c>
      <c r="C79" s="69">
        <f t="shared" si="4"/>
        <v>918.37</v>
      </c>
      <c r="D79" s="69">
        <f>VLOOKUP(B79,[2]Sheet8!A$1:B$65536,2,0)</f>
        <v>686</v>
      </c>
      <c r="E79" s="69">
        <f t="shared" si="5"/>
        <v>232.37</v>
      </c>
      <c r="F79" s="70"/>
      <c r="G79" s="70"/>
      <c r="H79" s="70">
        <f>VLOOKUP(B79,'[2]3本专科国家奖学金、励志奖学金'!B$1:C$65536,2,0)</f>
        <v>4.8</v>
      </c>
      <c r="I79" s="70">
        <f>VLOOKUP(B79,'[2]3本专科国家奖学金、励志奖学金'!M$1:N$65536,2,0)</f>
        <v>19.5</v>
      </c>
      <c r="J79" s="70">
        <f>VLOOKUP(B79,'[2]4本专科国家助学金'!M$1:N$65536,2,0)</f>
        <v>74.24</v>
      </c>
      <c r="K79" s="70">
        <f>VLOOKUP(B79,'[2]5服兵役'!N$1:O$65536,2,0)</f>
        <v>108.83</v>
      </c>
      <c r="L79" s="70">
        <f>VLOOKUP(B79,'[2]6助学贷款奖补资金'!B$1:C$65536,2,0)</f>
        <v>25</v>
      </c>
      <c r="M79" s="70"/>
      <c r="N79" s="70"/>
      <c r="O79" s="52"/>
      <c r="P79" s="70"/>
      <c r="Q79" s="52"/>
      <c r="R79" s="70"/>
      <c r="S79" s="52"/>
      <c r="T79" s="70"/>
      <c r="U79" s="70"/>
    </row>
    <row r="80" s="1" customFormat="1" ht="15" spans="1:21">
      <c r="A80" s="67" t="s">
        <v>42</v>
      </c>
      <c r="B80" s="71" t="s">
        <v>111</v>
      </c>
      <c r="C80" s="69">
        <f t="shared" si="4"/>
        <v>165.6</v>
      </c>
      <c r="D80" s="69">
        <f>VLOOKUP(B80,[2]Sheet8!A$1:B$65536,2,0)</f>
        <v>131</v>
      </c>
      <c r="E80" s="69">
        <f t="shared" si="5"/>
        <v>34.6</v>
      </c>
      <c r="F80" s="70"/>
      <c r="G80" s="70"/>
      <c r="H80" s="70"/>
      <c r="I80" s="70"/>
      <c r="J80" s="70"/>
      <c r="K80" s="70"/>
      <c r="L80" s="70"/>
      <c r="M80" s="70"/>
      <c r="N80" s="70">
        <f>VLOOKUP(B80,'[2]8中职奖助学金'!X$1:Y$65536,2,0)</f>
        <v>0</v>
      </c>
      <c r="O80" s="52"/>
      <c r="P80" s="70">
        <v>0.6</v>
      </c>
      <c r="Q80" s="52"/>
      <c r="R80" s="70">
        <f>VLOOKUP(B80,'[2]9中职免学费'!AV$1:AW$65536,2,0)</f>
        <v>34</v>
      </c>
      <c r="S80" s="52"/>
      <c r="T80" s="70"/>
      <c r="U80" s="70"/>
    </row>
    <row r="81" s="1" customFormat="1" ht="15" spans="1:21">
      <c r="A81" s="67" t="s">
        <v>42</v>
      </c>
      <c r="B81" s="68" t="s">
        <v>112</v>
      </c>
      <c r="C81" s="69">
        <f t="shared" si="4"/>
        <v>1001.63</v>
      </c>
      <c r="D81" s="69">
        <f>VLOOKUP(B81,[2]Sheet8!A$1:B$65536,2,0)</f>
        <v>807</v>
      </c>
      <c r="E81" s="69">
        <f t="shared" si="5"/>
        <v>194.63</v>
      </c>
      <c r="F81" s="70"/>
      <c r="G81" s="70"/>
      <c r="H81" s="70">
        <f>VLOOKUP(B81,'[2]3本专科国家奖学金、励志奖学金'!B$1:C$65536,2,0)</f>
        <v>2.4</v>
      </c>
      <c r="I81" s="70">
        <f>VLOOKUP(B81,'[2]3本专科国家奖学金、励志奖学金'!M$1:N$65536,2,0)</f>
        <v>8</v>
      </c>
      <c r="J81" s="70">
        <f>VLOOKUP(B81,'[2]4本专科国家助学金'!M$1:N$65536,2,0)</f>
        <v>31.04</v>
      </c>
      <c r="K81" s="70">
        <f>VLOOKUP(B81,'[2]5服兵役'!N$1:O$65536,2,0)</f>
        <v>30.59</v>
      </c>
      <c r="L81" s="70">
        <f>VLOOKUP(B81,'[2]6助学贷款奖补资金'!B$1:C$65536,2,0)</f>
        <v>13</v>
      </c>
      <c r="M81" s="70"/>
      <c r="N81" s="70">
        <f>VLOOKUP(B81,'[2]8中职奖助学金'!X$1:Y$65536,2,0)</f>
        <v>0</v>
      </c>
      <c r="O81" s="52"/>
      <c r="P81" s="70">
        <v>0.6</v>
      </c>
      <c r="Q81" s="52"/>
      <c r="R81" s="70">
        <f>VLOOKUP(B81,'[2]9中职免学费'!AV$1:AW$65536,2,0)</f>
        <v>109</v>
      </c>
      <c r="S81" s="52"/>
      <c r="T81" s="70"/>
      <c r="U81" s="70"/>
    </row>
    <row r="82" s="1" customFormat="1" ht="15" spans="1:21">
      <c r="A82" s="67" t="s">
        <v>42</v>
      </c>
      <c r="B82" s="68" t="s">
        <v>113</v>
      </c>
      <c r="C82" s="69">
        <f t="shared" si="4"/>
        <v>1291.32</v>
      </c>
      <c r="D82" s="69">
        <f>VLOOKUP(B82,[2]Sheet8!A$1:B$65536,2,0)</f>
        <v>599</v>
      </c>
      <c r="E82" s="69">
        <f t="shared" si="5"/>
        <v>692.32</v>
      </c>
      <c r="F82" s="70"/>
      <c r="G82" s="70"/>
      <c r="H82" s="70">
        <f>VLOOKUP(B82,'[2]3本专科国家奖学金、励志奖学金'!B$1:C$65536,2,0)</f>
        <v>3.2</v>
      </c>
      <c r="I82" s="70">
        <f>VLOOKUP(B82,'[2]3本专科国家奖学金、励志奖学金'!M$1:N$65536,2,0)</f>
        <v>12</v>
      </c>
      <c r="J82" s="70">
        <f>VLOOKUP(B82,'[2]4本专科国家助学金'!M$1:N$65536,2,0)</f>
        <v>46.19</v>
      </c>
      <c r="K82" s="70">
        <f>VLOOKUP(B82,'[2]5服兵役'!N$1:O$65536,2,0)</f>
        <v>18.41</v>
      </c>
      <c r="L82" s="70">
        <f>VLOOKUP(B82,'[2]6助学贷款奖补资金'!B$1:C$65536,2,0)</f>
        <v>15</v>
      </c>
      <c r="M82" s="70"/>
      <c r="N82" s="70">
        <f>VLOOKUP(B82,'[2]8中职奖助学金'!X$1:Y$65536,2,0)</f>
        <v>31.92</v>
      </c>
      <c r="O82" s="52"/>
      <c r="P82" s="70">
        <v>0.6</v>
      </c>
      <c r="Q82" s="52"/>
      <c r="R82" s="70">
        <f>VLOOKUP(B82,'[2]9中职免学费'!AV$1:AW$65536,2,0)</f>
        <v>565</v>
      </c>
      <c r="S82" s="52"/>
      <c r="T82" s="70"/>
      <c r="U82" s="70"/>
    </row>
    <row r="83" s="1" customFormat="1" ht="15" spans="1:21">
      <c r="A83" s="67" t="s">
        <v>42</v>
      </c>
      <c r="B83" s="68" t="s">
        <v>114</v>
      </c>
      <c r="C83" s="69">
        <f t="shared" si="4"/>
        <v>1464.36</v>
      </c>
      <c r="D83" s="69">
        <f>VLOOKUP(B83,[2]Sheet8!A$1:B$65536,2,0)</f>
        <v>1084</v>
      </c>
      <c r="E83" s="69">
        <f t="shared" si="5"/>
        <v>380.36</v>
      </c>
      <c r="F83" s="70"/>
      <c r="G83" s="70"/>
      <c r="H83" s="70">
        <f>VLOOKUP(B83,'[2]3本专科国家奖学金、励志奖学金'!B$1:C$65536,2,0)</f>
        <v>11.2</v>
      </c>
      <c r="I83" s="70">
        <f>VLOOKUP(B83,'[2]3本专科国家奖学金、励志奖学金'!M$1:N$65536,2,0)</f>
        <v>32</v>
      </c>
      <c r="J83" s="70">
        <f>VLOOKUP(B83,'[2]4本专科国家助学金'!M$1:N$65536,2,0)</f>
        <v>108.03</v>
      </c>
      <c r="K83" s="70">
        <f>VLOOKUP(B83,'[2]5服兵役'!N$1:O$65536,2,0)</f>
        <v>201.13</v>
      </c>
      <c r="L83" s="70">
        <f>VLOOKUP(B83,'[2]6助学贷款奖补资金'!B$1:C$65536,2,0)</f>
        <v>28</v>
      </c>
      <c r="M83" s="70"/>
      <c r="N83" s="70"/>
      <c r="O83" s="52"/>
      <c r="P83" s="70"/>
      <c r="Q83" s="52"/>
      <c r="R83" s="70"/>
      <c r="S83" s="52"/>
      <c r="T83" s="70"/>
      <c r="U83" s="70"/>
    </row>
    <row r="84" s="1" customFormat="1" ht="15" spans="1:21">
      <c r="A84" s="67" t="s">
        <v>42</v>
      </c>
      <c r="B84" s="68" t="s">
        <v>115</v>
      </c>
      <c r="C84" s="69">
        <f t="shared" si="4"/>
        <v>1033.58</v>
      </c>
      <c r="D84" s="69">
        <f>VLOOKUP(B84,[2]Sheet8!A$1:B$65536,2,0)</f>
        <v>786</v>
      </c>
      <c r="E84" s="69">
        <f t="shared" si="5"/>
        <v>247.58</v>
      </c>
      <c r="F84" s="70"/>
      <c r="G84" s="70"/>
      <c r="H84" s="70">
        <f>VLOOKUP(B84,'[2]3本专科国家奖学金、励志奖学金'!B$1:C$65536,2,0)</f>
        <v>4</v>
      </c>
      <c r="I84" s="70">
        <f>VLOOKUP(B84,'[2]3本专科国家奖学金、励志奖学金'!M$1:N$65536,2,0)</f>
        <v>10.5</v>
      </c>
      <c r="J84" s="70">
        <f>VLOOKUP(B84,'[2]4本专科国家助学金'!M$1:N$65536,2,0)</f>
        <v>35.35</v>
      </c>
      <c r="K84" s="70">
        <f>VLOOKUP(B84,'[2]5服兵役'!N$1:O$65536,2,0)</f>
        <v>22.13</v>
      </c>
      <c r="L84" s="70">
        <f>VLOOKUP(B84,'[2]6助学贷款奖补资金'!B$1:C$65536,2,0)</f>
        <v>18</v>
      </c>
      <c r="M84" s="70"/>
      <c r="N84" s="70">
        <f>VLOOKUP(B84,'[2]8中职奖助学金'!X$1:Y$65536,2,0)</f>
        <v>0</v>
      </c>
      <c r="O84" s="52"/>
      <c r="P84" s="70">
        <v>0.6</v>
      </c>
      <c r="Q84" s="52"/>
      <c r="R84" s="70">
        <f>VLOOKUP(B84,'[2]9中职免学费'!AV$1:AW$65536,2,0)</f>
        <v>157</v>
      </c>
      <c r="S84" s="52"/>
      <c r="T84" s="70"/>
      <c r="U84" s="70"/>
    </row>
    <row r="85" s="56" customFormat="1" ht="14.25" spans="1:21">
      <c r="A85" s="60"/>
      <c r="B85" s="77" t="s">
        <v>116</v>
      </c>
      <c r="C85" s="59">
        <f t="shared" si="4"/>
        <v>6222.8</v>
      </c>
      <c r="D85" s="59">
        <f t="shared" ref="D85:U85" si="6">SUM(D86:D109)</f>
        <v>6140.46</v>
      </c>
      <c r="E85" s="59">
        <f t="shared" si="6"/>
        <v>82.34</v>
      </c>
      <c r="F85" s="59">
        <f t="shared" si="6"/>
        <v>0</v>
      </c>
      <c r="G85" s="59">
        <f t="shared" si="6"/>
        <v>0</v>
      </c>
      <c r="H85" s="59">
        <f t="shared" si="6"/>
        <v>9.6</v>
      </c>
      <c r="I85" s="59">
        <f t="shared" si="6"/>
        <v>37</v>
      </c>
      <c r="J85" s="59">
        <f t="shared" si="6"/>
        <v>142.49</v>
      </c>
      <c r="K85" s="59">
        <f t="shared" si="6"/>
        <v>125.69</v>
      </c>
      <c r="L85" s="59">
        <f t="shared" si="6"/>
        <v>11</v>
      </c>
      <c r="M85" s="59">
        <f t="shared" si="6"/>
        <v>0</v>
      </c>
      <c r="N85" s="59">
        <f t="shared" si="6"/>
        <v>18.18</v>
      </c>
      <c r="O85" s="59">
        <f t="shared" si="6"/>
        <v>34.04</v>
      </c>
      <c r="P85" s="59">
        <f t="shared" si="6"/>
        <v>8.4</v>
      </c>
      <c r="Q85" s="59">
        <f t="shared" si="6"/>
        <v>8.4</v>
      </c>
      <c r="R85" s="59">
        <f t="shared" si="6"/>
        <v>-288</v>
      </c>
      <c r="S85" s="59">
        <f t="shared" si="6"/>
        <v>197.54</v>
      </c>
      <c r="T85" s="59">
        <f t="shared" si="6"/>
        <v>-236</v>
      </c>
      <c r="U85" s="59">
        <f t="shared" si="6"/>
        <v>14</v>
      </c>
    </row>
    <row r="86" s="1" customFormat="1" ht="15" spans="1:21">
      <c r="A86" s="67" t="s">
        <v>117</v>
      </c>
      <c r="B86" s="73" t="s">
        <v>118</v>
      </c>
      <c r="C86" s="69">
        <f t="shared" si="4"/>
        <v>44</v>
      </c>
      <c r="D86" s="69">
        <f>VLOOKUP(B86,[2]Sheet8!A$1:B$65536,2,0)</f>
        <v>52</v>
      </c>
      <c r="E86" s="69">
        <f t="shared" ref="E86:E109" si="7">SUM(F86:U86)</f>
        <v>-8</v>
      </c>
      <c r="F86" s="70"/>
      <c r="G86" s="70"/>
      <c r="H86" s="70"/>
      <c r="I86" s="70"/>
      <c r="J86" s="70"/>
      <c r="K86" s="70"/>
      <c r="L86" s="70"/>
      <c r="M86" s="70"/>
      <c r="N86" s="70"/>
      <c r="O86" s="52"/>
      <c r="P86" s="70"/>
      <c r="Q86" s="52"/>
      <c r="R86" s="70"/>
      <c r="S86" s="52"/>
      <c r="T86" s="70">
        <f>VLOOKUP(B86,'[2]10高中助学金'!R$1:S$65536,2,0)</f>
        <v>-6</v>
      </c>
      <c r="U86" s="70">
        <f>VLOOKUP(B86,'[2]11高中免学费'!AP$1:AQ$65536,2,0)</f>
        <v>-2</v>
      </c>
    </row>
    <row r="87" s="1" customFormat="1" ht="15" spans="1:21">
      <c r="A87" s="67" t="s">
        <v>119</v>
      </c>
      <c r="B87" s="73" t="s">
        <v>120</v>
      </c>
      <c r="C87" s="69">
        <f t="shared" si="4"/>
        <v>-34</v>
      </c>
      <c r="D87" s="69">
        <f>VLOOKUP(B87,[2]Sheet8!A$1:B$65536,2,0)</f>
        <v>50</v>
      </c>
      <c r="E87" s="69">
        <f t="shared" si="7"/>
        <v>-84</v>
      </c>
      <c r="F87" s="70"/>
      <c r="G87" s="70"/>
      <c r="H87" s="70"/>
      <c r="I87" s="70"/>
      <c r="J87" s="70"/>
      <c r="K87" s="70"/>
      <c r="L87" s="70"/>
      <c r="M87" s="70"/>
      <c r="N87" s="70"/>
      <c r="O87" s="52"/>
      <c r="P87" s="70"/>
      <c r="Q87" s="52"/>
      <c r="R87" s="70"/>
      <c r="S87" s="52"/>
      <c r="T87" s="70">
        <f>VLOOKUP(B87,'[2]10高中助学金'!R$1:S$65536,2,0)</f>
        <v>-85</v>
      </c>
      <c r="U87" s="70">
        <f>VLOOKUP(B87,'[2]11高中免学费'!AP$1:AQ$65536,2,0)</f>
        <v>1</v>
      </c>
    </row>
    <row r="88" s="1" customFormat="1" ht="15" spans="1:21">
      <c r="A88" s="67" t="s">
        <v>121</v>
      </c>
      <c r="B88" s="73" t="s">
        <v>122</v>
      </c>
      <c r="C88" s="69">
        <f t="shared" si="4"/>
        <v>51</v>
      </c>
      <c r="D88" s="69">
        <v>46</v>
      </c>
      <c r="E88" s="69">
        <f t="shared" si="7"/>
        <v>5</v>
      </c>
      <c r="F88" s="70"/>
      <c r="G88" s="70"/>
      <c r="H88" s="70"/>
      <c r="I88" s="70"/>
      <c r="J88" s="70"/>
      <c r="K88" s="70"/>
      <c r="L88" s="70"/>
      <c r="M88" s="70"/>
      <c r="N88" s="70"/>
      <c r="O88" s="52"/>
      <c r="P88" s="70"/>
      <c r="Q88" s="52"/>
      <c r="R88" s="70"/>
      <c r="S88" s="52"/>
      <c r="T88" s="70">
        <v>4</v>
      </c>
      <c r="U88" s="70">
        <v>1</v>
      </c>
    </row>
    <row r="89" s="1" customFormat="1" ht="15" spans="1:21">
      <c r="A89" s="67" t="s">
        <v>123</v>
      </c>
      <c r="B89" s="73" t="s">
        <v>124</v>
      </c>
      <c r="C89" s="69">
        <f t="shared" si="4"/>
        <v>55</v>
      </c>
      <c r="D89" s="69">
        <f>VLOOKUP(B89,[2]Sheet8!A$1:B$65536,2,0)</f>
        <v>59</v>
      </c>
      <c r="E89" s="69">
        <f t="shared" si="7"/>
        <v>-4</v>
      </c>
      <c r="F89" s="70"/>
      <c r="G89" s="70"/>
      <c r="H89" s="70"/>
      <c r="I89" s="70"/>
      <c r="J89" s="70"/>
      <c r="K89" s="70"/>
      <c r="L89" s="70"/>
      <c r="M89" s="70"/>
      <c r="N89" s="70"/>
      <c r="O89" s="52"/>
      <c r="P89" s="70"/>
      <c r="Q89" s="52"/>
      <c r="R89" s="70"/>
      <c r="S89" s="52"/>
      <c r="T89" s="70">
        <f>VLOOKUP(B89,'[2]10高中助学金'!R$1:S$65536,2,0)</f>
        <v>2</v>
      </c>
      <c r="U89" s="70">
        <f>VLOOKUP(B89,'[2]11高中免学费'!AP$1:AQ$65536,2,0)</f>
        <v>-6</v>
      </c>
    </row>
    <row r="90" s="1" customFormat="1" ht="15" spans="1:21">
      <c r="A90" s="67" t="s">
        <v>125</v>
      </c>
      <c r="B90" s="73" t="s">
        <v>126</v>
      </c>
      <c r="C90" s="69">
        <f t="shared" si="4"/>
        <v>119</v>
      </c>
      <c r="D90" s="69">
        <v>118</v>
      </c>
      <c r="E90" s="69">
        <f t="shared" si="7"/>
        <v>1</v>
      </c>
      <c r="F90" s="70"/>
      <c r="G90" s="70"/>
      <c r="H90" s="70"/>
      <c r="I90" s="70"/>
      <c r="J90" s="70"/>
      <c r="K90" s="70"/>
      <c r="L90" s="70"/>
      <c r="M90" s="70"/>
      <c r="N90" s="70"/>
      <c r="O90" s="52"/>
      <c r="P90" s="70"/>
      <c r="Q90" s="52"/>
      <c r="R90" s="70"/>
      <c r="S90" s="52"/>
      <c r="T90" s="70">
        <v>-4</v>
      </c>
      <c r="U90" s="70">
        <v>5</v>
      </c>
    </row>
    <row r="91" s="1" customFormat="1" ht="15" spans="1:21">
      <c r="A91" s="67" t="s">
        <v>127</v>
      </c>
      <c r="B91" s="73" t="s">
        <v>128</v>
      </c>
      <c r="C91" s="69">
        <f t="shared" si="4"/>
        <v>20</v>
      </c>
      <c r="D91" s="69">
        <f>VLOOKUP(B91,[2]Sheet8!A$1:B$65536,2,0)</f>
        <v>16</v>
      </c>
      <c r="E91" s="69">
        <f t="shared" si="7"/>
        <v>4</v>
      </c>
      <c r="F91" s="70"/>
      <c r="G91" s="70"/>
      <c r="H91" s="70"/>
      <c r="I91" s="70"/>
      <c r="J91" s="70"/>
      <c r="K91" s="70"/>
      <c r="L91" s="70"/>
      <c r="M91" s="70"/>
      <c r="N91" s="70"/>
      <c r="O91" s="52"/>
      <c r="P91" s="70"/>
      <c r="Q91" s="52"/>
      <c r="R91" s="70"/>
      <c r="S91" s="52"/>
      <c r="T91" s="70">
        <f>VLOOKUP(B91,'[2]10高中助学金'!R$1:S$65536,2,0)</f>
        <v>4</v>
      </c>
      <c r="U91" s="70">
        <f>VLOOKUP(B91,'[2]11高中免学费'!AP$1:AQ$65536,2,0)</f>
        <v>0</v>
      </c>
    </row>
    <row r="92" s="1" customFormat="1" ht="15" spans="1:21">
      <c r="A92" s="67" t="s">
        <v>129</v>
      </c>
      <c r="B92" s="73" t="s">
        <v>130</v>
      </c>
      <c r="C92" s="69">
        <f t="shared" si="4"/>
        <v>1</v>
      </c>
      <c r="D92" s="69">
        <f>VLOOKUP(B92,[2]Sheet8!A$1:B$65536,2,0)</f>
        <v>110</v>
      </c>
      <c r="E92" s="69">
        <f t="shared" si="7"/>
        <v>-109</v>
      </c>
      <c r="F92" s="70"/>
      <c r="G92" s="70"/>
      <c r="H92" s="70"/>
      <c r="I92" s="70"/>
      <c r="J92" s="70"/>
      <c r="K92" s="70"/>
      <c r="L92" s="70"/>
      <c r="M92" s="70"/>
      <c r="N92" s="70"/>
      <c r="O92" s="52"/>
      <c r="P92" s="70"/>
      <c r="Q92" s="52"/>
      <c r="R92" s="70"/>
      <c r="S92" s="52"/>
      <c r="T92" s="70">
        <f>VLOOKUP(B92,'[2]10高中助学金'!R$1:S$65536,2,0)</f>
        <v>-112</v>
      </c>
      <c r="U92" s="70">
        <f>VLOOKUP(B92,'[2]11高中免学费'!AP$1:AQ$65536,2,0)</f>
        <v>3</v>
      </c>
    </row>
    <row r="93" s="1" customFormat="1" ht="15" spans="1:21">
      <c r="A93" s="67" t="s">
        <v>131</v>
      </c>
      <c r="B93" s="73" t="s">
        <v>132</v>
      </c>
      <c r="C93" s="69">
        <f t="shared" si="4"/>
        <v>23</v>
      </c>
      <c r="D93" s="69">
        <f>VLOOKUP(B93,[2]Sheet8!A$1:B$65536,2,0)</f>
        <v>25</v>
      </c>
      <c r="E93" s="69">
        <f t="shared" si="7"/>
        <v>-2</v>
      </c>
      <c r="F93" s="70"/>
      <c r="G93" s="70"/>
      <c r="H93" s="70"/>
      <c r="I93" s="70"/>
      <c r="J93" s="70"/>
      <c r="K93" s="70"/>
      <c r="L93" s="70"/>
      <c r="M93" s="70"/>
      <c r="N93" s="70"/>
      <c r="O93" s="52"/>
      <c r="P93" s="70"/>
      <c r="Q93" s="52"/>
      <c r="R93" s="70"/>
      <c r="S93" s="52"/>
      <c r="T93" s="70">
        <f>VLOOKUP(B93,'[2]10高中助学金'!R$1:S$65536,2,0)</f>
        <v>-2</v>
      </c>
      <c r="U93" s="70">
        <f>VLOOKUP(B93,'[2]11高中免学费'!AP$1:AQ$65536,2,0)</f>
        <v>0</v>
      </c>
    </row>
    <row r="94" s="1" customFormat="1" ht="15" spans="1:21">
      <c r="A94" s="67"/>
      <c r="B94" s="73" t="s">
        <v>133</v>
      </c>
      <c r="C94" s="69">
        <f t="shared" si="4"/>
        <v>470</v>
      </c>
      <c r="D94" s="69">
        <v>495</v>
      </c>
      <c r="E94" s="69">
        <f t="shared" si="7"/>
        <v>-25</v>
      </c>
      <c r="F94" s="70"/>
      <c r="G94" s="70"/>
      <c r="H94" s="70"/>
      <c r="I94" s="70"/>
      <c r="J94" s="70"/>
      <c r="K94" s="70"/>
      <c r="L94" s="70"/>
      <c r="M94" s="70"/>
      <c r="N94" s="70"/>
      <c r="O94" s="52"/>
      <c r="P94" s="70"/>
      <c r="Q94" s="52"/>
      <c r="R94" s="70"/>
      <c r="S94" s="52"/>
      <c r="T94" s="70">
        <v>-37</v>
      </c>
      <c r="U94" s="70">
        <v>12</v>
      </c>
    </row>
    <row r="95" s="1" customFormat="1" ht="15" spans="1:21">
      <c r="A95" s="67"/>
      <c r="B95" s="73" t="s">
        <v>134</v>
      </c>
      <c r="C95" s="69">
        <f t="shared" si="4"/>
        <v>168.77</v>
      </c>
      <c r="D95" s="69">
        <f>VLOOKUP(B95,[2]Sheet8!A$1:B$65536,2,0)</f>
        <v>188</v>
      </c>
      <c r="E95" s="69">
        <f t="shared" si="7"/>
        <v>-19.23</v>
      </c>
      <c r="F95" s="70"/>
      <c r="G95" s="70"/>
      <c r="H95" s="70"/>
      <c r="I95" s="70"/>
      <c r="J95" s="70"/>
      <c r="K95" s="70"/>
      <c r="L95" s="70"/>
      <c r="M95" s="70"/>
      <c r="N95" s="70">
        <f>VLOOKUP(B95,'[2]8中职奖助学金'!X$1:Y$65536,2,0)</f>
        <v>-4.43</v>
      </c>
      <c r="O95" s="52"/>
      <c r="P95" s="70">
        <v>1.2</v>
      </c>
      <c r="Q95" s="52"/>
      <c r="R95" s="70">
        <f>VLOOKUP(B95,'[2]9中职免学费'!AV$1:AW$65536,2,0)</f>
        <v>-16</v>
      </c>
      <c r="S95" s="52"/>
      <c r="T95" s="70"/>
      <c r="U95" s="70"/>
    </row>
    <row r="96" s="1" customFormat="1" ht="15" spans="1:21">
      <c r="A96" s="67"/>
      <c r="B96" s="73" t="s">
        <v>135</v>
      </c>
      <c r="C96" s="69">
        <f t="shared" si="4"/>
        <v>154.24</v>
      </c>
      <c r="D96" s="69">
        <f>VLOOKUP(B96,[2]Sheet8!A$1:B$65536,2,0)</f>
        <v>185</v>
      </c>
      <c r="E96" s="69">
        <f t="shared" si="7"/>
        <v>-30.76</v>
      </c>
      <c r="F96" s="70"/>
      <c r="G96" s="70"/>
      <c r="H96" s="70"/>
      <c r="I96" s="70"/>
      <c r="J96" s="70"/>
      <c r="K96" s="70"/>
      <c r="L96" s="70"/>
      <c r="M96" s="70"/>
      <c r="N96" s="70">
        <f>VLOOKUP(B96,'[2]8中职奖助学金'!X$1:Y$65536,2,0)</f>
        <v>0.44</v>
      </c>
      <c r="O96" s="52"/>
      <c r="P96" s="70">
        <v>1.8</v>
      </c>
      <c r="Q96" s="52"/>
      <c r="R96" s="70">
        <f>VLOOKUP(B96,'[2]9中职免学费'!AV$1:AW$65536,2,0)</f>
        <v>-33</v>
      </c>
      <c r="S96" s="52"/>
      <c r="T96" s="70"/>
      <c r="U96" s="70"/>
    </row>
    <row r="97" s="1" customFormat="1" ht="15" spans="1:21">
      <c r="A97" s="67"/>
      <c r="B97" s="73" t="s">
        <v>136</v>
      </c>
      <c r="C97" s="69">
        <f t="shared" si="4"/>
        <v>246.6</v>
      </c>
      <c r="D97" s="69">
        <f>VLOOKUP(B97,[2]Sheet8!A$1:B$65536,2,0)</f>
        <v>199</v>
      </c>
      <c r="E97" s="69">
        <f t="shared" si="7"/>
        <v>47.6</v>
      </c>
      <c r="F97" s="70"/>
      <c r="G97" s="70"/>
      <c r="H97" s="70"/>
      <c r="I97" s="70"/>
      <c r="J97" s="70"/>
      <c r="K97" s="70"/>
      <c r="L97" s="70"/>
      <c r="M97" s="70"/>
      <c r="N97" s="70">
        <f>VLOOKUP(B97,'[2]8中职奖助学金'!X$1:Y$65536,2,0)</f>
        <v>7.4</v>
      </c>
      <c r="O97" s="52"/>
      <c r="P97" s="70">
        <v>1.2</v>
      </c>
      <c r="Q97" s="52"/>
      <c r="R97" s="70">
        <f>VLOOKUP(B97,'[2]9中职免学费'!AV$1:AW$65536,2,0)</f>
        <v>39</v>
      </c>
      <c r="S97" s="52"/>
      <c r="T97" s="70"/>
      <c r="U97" s="70"/>
    </row>
    <row r="98" s="1" customFormat="1" ht="15" spans="1:21">
      <c r="A98" s="67"/>
      <c r="B98" s="73" t="s">
        <v>137</v>
      </c>
      <c r="C98" s="69">
        <f t="shared" si="4"/>
        <v>50.58</v>
      </c>
      <c r="D98" s="69">
        <f>VLOOKUP(B98,[2]Sheet8!A$1:B$65536,2,0)</f>
        <v>55</v>
      </c>
      <c r="E98" s="69">
        <f t="shared" si="7"/>
        <v>-4.42</v>
      </c>
      <c r="F98" s="70"/>
      <c r="G98" s="70"/>
      <c r="H98" s="70"/>
      <c r="I98" s="70"/>
      <c r="J98" s="70"/>
      <c r="K98" s="70"/>
      <c r="L98" s="70"/>
      <c r="M98" s="70"/>
      <c r="N98" s="70">
        <f>VLOOKUP(B98,'[2]8中职奖助学金'!X$1:Y$65536,2,0)</f>
        <v>0.98</v>
      </c>
      <c r="O98" s="52"/>
      <c r="P98" s="70">
        <v>0.6</v>
      </c>
      <c r="Q98" s="52"/>
      <c r="R98" s="70">
        <f>VLOOKUP(B98,'[2]9中职免学费'!AV$1:AW$65536,2,0)</f>
        <v>-6</v>
      </c>
      <c r="S98" s="52"/>
      <c r="T98" s="70"/>
      <c r="U98" s="70"/>
    </row>
    <row r="99" s="1" customFormat="1" ht="15" spans="1:21">
      <c r="A99" s="67"/>
      <c r="B99" s="73" t="s">
        <v>138</v>
      </c>
      <c r="C99" s="69">
        <f t="shared" si="4"/>
        <v>387.34</v>
      </c>
      <c r="D99" s="69">
        <f>VLOOKUP(B99,[2]Sheet8!A$1:B$65536,2,0)</f>
        <v>456</v>
      </c>
      <c r="E99" s="69">
        <f t="shared" si="7"/>
        <v>-68.66</v>
      </c>
      <c r="F99" s="70"/>
      <c r="G99" s="70"/>
      <c r="H99" s="70"/>
      <c r="I99" s="70"/>
      <c r="J99" s="70"/>
      <c r="K99" s="70"/>
      <c r="L99" s="70"/>
      <c r="M99" s="70"/>
      <c r="N99" s="70">
        <f>VLOOKUP(B99,'[2]8中职奖助学金'!X$1:Y$65536,2,0)</f>
        <v>16.94</v>
      </c>
      <c r="O99" s="52"/>
      <c r="P99" s="70">
        <v>2.4</v>
      </c>
      <c r="Q99" s="52"/>
      <c r="R99" s="70">
        <f>VLOOKUP(B99,'[2]9中职免学费'!AV$1:AW$65536,2,0)</f>
        <v>-88</v>
      </c>
      <c r="S99" s="52"/>
      <c r="T99" s="70"/>
      <c r="U99" s="70"/>
    </row>
    <row r="100" s="1" customFormat="1" ht="15" spans="1:21">
      <c r="A100" s="67"/>
      <c r="B100" s="73" t="s">
        <v>139</v>
      </c>
      <c r="C100" s="69">
        <f t="shared" si="4"/>
        <v>25.88</v>
      </c>
      <c r="D100" s="69">
        <f>VLOOKUP(B100,[2]Sheet8!A$1:B$65536,2,0)</f>
        <v>28</v>
      </c>
      <c r="E100" s="69">
        <f t="shared" si="7"/>
        <v>-2.12</v>
      </c>
      <c r="F100" s="70"/>
      <c r="G100" s="70"/>
      <c r="H100" s="70"/>
      <c r="I100" s="70"/>
      <c r="J100" s="70"/>
      <c r="K100" s="70"/>
      <c r="L100" s="70"/>
      <c r="M100" s="70"/>
      <c r="N100" s="70">
        <f>VLOOKUP(B100,'[2]8中职奖助学金'!X$1:Y$65536,2,0)</f>
        <v>-0.12</v>
      </c>
      <c r="O100" s="52"/>
      <c r="P100" s="70">
        <v>0</v>
      </c>
      <c r="Q100" s="52"/>
      <c r="R100" s="70">
        <f>VLOOKUP(B100,'[2]9中职免学费'!AV$1:AW$65536,2,0)</f>
        <v>-2</v>
      </c>
      <c r="S100" s="52"/>
      <c r="T100" s="70"/>
      <c r="U100" s="70"/>
    </row>
    <row r="101" s="1" customFormat="1" ht="24" spans="1:21">
      <c r="A101" s="67"/>
      <c r="B101" s="73" t="s">
        <v>140</v>
      </c>
      <c r="C101" s="69">
        <f t="shared" si="4"/>
        <v>53.45</v>
      </c>
      <c r="D101" s="69">
        <f>VLOOKUP(B101,[2]Sheet8!A$1:B$65536,2,0)</f>
        <v>42</v>
      </c>
      <c r="E101" s="69">
        <f t="shared" si="7"/>
        <v>11.45</v>
      </c>
      <c r="F101" s="70"/>
      <c r="G101" s="70"/>
      <c r="H101" s="70"/>
      <c r="I101" s="70"/>
      <c r="J101" s="70"/>
      <c r="K101" s="70"/>
      <c r="L101" s="70"/>
      <c r="M101" s="70"/>
      <c r="N101" s="70">
        <f>VLOOKUP(B101,'[2]8中职奖助学金'!X$1:Y$65536,2,0)</f>
        <v>0.45</v>
      </c>
      <c r="O101" s="52"/>
      <c r="P101" s="70">
        <v>0</v>
      </c>
      <c r="Q101" s="52"/>
      <c r="R101" s="70">
        <f>VLOOKUP(B101,'[2]9中职免学费'!AV$1:AW$65536,2,0)</f>
        <v>11</v>
      </c>
      <c r="S101" s="52"/>
      <c r="T101" s="70"/>
      <c r="U101" s="70"/>
    </row>
    <row r="102" s="1" customFormat="1" ht="15" spans="1:21">
      <c r="A102" s="67"/>
      <c r="B102" s="73" t="s">
        <v>141</v>
      </c>
      <c r="C102" s="69">
        <f t="shared" si="4"/>
        <v>164.72</v>
      </c>
      <c r="D102" s="69">
        <f>VLOOKUP(B102,[2]Sheet8!A$1:B$65536,2,0)</f>
        <v>360</v>
      </c>
      <c r="E102" s="69">
        <f t="shared" si="7"/>
        <v>-195.28</v>
      </c>
      <c r="F102" s="70"/>
      <c r="G102" s="70"/>
      <c r="H102" s="70"/>
      <c r="I102" s="70"/>
      <c r="J102" s="70"/>
      <c r="K102" s="70"/>
      <c r="L102" s="70"/>
      <c r="M102" s="70"/>
      <c r="N102" s="70">
        <f>VLOOKUP(B102,'[2]8中职奖助学金'!X$1:Y$65536,2,0)</f>
        <v>-3.48</v>
      </c>
      <c r="O102" s="52"/>
      <c r="P102" s="70">
        <v>1.2</v>
      </c>
      <c r="Q102" s="52"/>
      <c r="R102" s="70">
        <f>VLOOKUP(B102,'[2]9中职免学费'!AV$1:AW$65536,2,0)</f>
        <v>-193</v>
      </c>
      <c r="S102" s="52"/>
      <c r="T102" s="70"/>
      <c r="U102" s="70"/>
    </row>
    <row r="103" s="1" customFormat="1" ht="15" spans="1:21">
      <c r="A103" s="67"/>
      <c r="B103" s="68" t="s">
        <v>142</v>
      </c>
      <c r="C103" s="69">
        <f t="shared" si="4"/>
        <v>259.2</v>
      </c>
      <c r="D103" s="69">
        <f>VLOOKUP(B103,[2]Sheet8!A$1:B$65536,2,0)</f>
        <v>228.35</v>
      </c>
      <c r="E103" s="69">
        <f t="shared" si="7"/>
        <v>30.85</v>
      </c>
      <c r="F103" s="70"/>
      <c r="G103" s="70"/>
      <c r="H103" s="70"/>
      <c r="I103" s="70"/>
      <c r="J103" s="70"/>
      <c r="K103" s="70"/>
      <c r="L103" s="70"/>
      <c r="M103" s="70"/>
      <c r="N103" s="70"/>
      <c r="O103" s="70">
        <f>VLOOKUP(B103:B503,[1]助学金!$B$7:$I$114,8,0)</f>
        <v>2.48</v>
      </c>
      <c r="P103" s="70"/>
      <c r="Q103" s="70">
        <f>VLOOKUP(B103:B503,[1]国家奖学金!$B$8:$I$115,8,FALSE)</f>
        <v>1.2</v>
      </c>
      <c r="R103" s="70"/>
      <c r="S103" s="70">
        <v>27.17</v>
      </c>
      <c r="T103" s="70"/>
      <c r="U103" s="70"/>
    </row>
    <row r="104" s="1" customFormat="1" ht="15" spans="1:21">
      <c r="A104" s="67"/>
      <c r="B104" s="68" t="s">
        <v>143</v>
      </c>
      <c r="C104" s="69">
        <f t="shared" si="4"/>
        <v>445.36</v>
      </c>
      <c r="D104" s="69">
        <f>VLOOKUP(B104,[2]Sheet8!A$1:B$65536,2,0)</f>
        <v>414.85</v>
      </c>
      <c r="E104" s="69">
        <f t="shared" si="7"/>
        <v>30.5100000000001</v>
      </c>
      <c r="F104" s="70"/>
      <c r="G104" s="70"/>
      <c r="H104" s="70"/>
      <c r="I104" s="70"/>
      <c r="J104" s="70"/>
      <c r="K104" s="70"/>
      <c r="L104" s="70"/>
      <c r="M104" s="70"/>
      <c r="N104" s="70"/>
      <c r="O104" s="70">
        <f>VLOOKUP(B104:B504,[1]助学金!$B$7:$I$114,8,0)</f>
        <v>0</v>
      </c>
      <c r="P104" s="70"/>
      <c r="Q104" s="70">
        <f>VLOOKUP(B104:B504,[1]国家奖学金!$B$8:$I$115,8,FALSE)</f>
        <v>1.2</v>
      </c>
      <c r="R104" s="70"/>
      <c r="S104" s="70">
        <v>29.3100000000001</v>
      </c>
      <c r="T104" s="70"/>
      <c r="U104" s="70"/>
    </row>
    <row r="105" s="1" customFormat="1" ht="15" spans="1:21">
      <c r="A105" s="67"/>
      <c r="B105" s="76" t="s">
        <v>144</v>
      </c>
      <c r="C105" s="69">
        <f t="shared" si="4"/>
        <v>515.56</v>
      </c>
      <c r="D105" s="69">
        <f>VLOOKUP(B105,[2]Sheet8!A$1:B$65536,2,0)</f>
        <v>478.04</v>
      </c>
      <c r="E105" s="69">
        <f t="shared" si="7"/>
        <v>37.52</v>
      </c>
      <c r="F105" s="70"/>
      <c r="G105" s="70"/>
      <c r="H105" s="70"/>
      <c r="I105" s="70"/>
      <c r="J105" s="70"/>
      <c r="K105" s="70"/>
      <c r="L105" s="70"/>
      <c r="M105" s="70"/>
      <c r="N105" s="70"/>
      <c r="O105" s="70">
        <f>VLOOKUP(B105:B505,[1]助学金!$B$7:$I$114,8,0)</f>
        <v>0</v>
      </c>
      <c r="P105" s="70"/>
      <c r="Q105" s="70">
        <f>VLOOKUP(B105:B505,[1]国家奖学金!$B$8:$I$115,8,FALSE)</f>
        <v>1.8</v>
      </c>
      <c r="R105" s="70"/>
      <c r="S105" s="70">
        <v>35.72</v>
      </c>
      <c r="T105" s="70"/>
      <c r="U105" s="70"/>
    </row>
    <row r="106" s="1" customFormat="1" ht="15" spans="1:21">
      <c r="A106" s="67"/>
      <c r="B106" s="76" t="s">
        <v>145</v>
      </c>
      <c r="C106" s="69">
        <f t="shared" si="4"/>
        <v>238.68</v>
      </c>
      <c r="D106" s="69">
        <f>VLOOKUP(B106,[2]Sheet8!A$1:B$65536,2,0)</f>
        <v>218.56</v>
      </c>
      <c r="E106" s="69">
        <f t="shared" si="7"/>
        <v>20.12</v>
      </c>
      <c r="F106" s="70"/>
      <c r="G106" s="70"/>
      <c r="H106" s="70"/>
      <c r="I106" s="70"/>
      <c r="J106" s="70"/>
      <c r="K106" s="70"/>
      <c r="L106" s="70"/>
      <c r="M106" s="70"/>
      <c r="N106" s="70"/>
      <c r="O106" s="70">
        <f>VLOOKUP(B106:B506,[1]助学金!$B$7:$I$114,8,0)</f>
        <v>0</v>
      </c>
      <c r="P106" s="70"/>
      <c r="Q106" s="70">
        <v>0.6</v>
      </c>
      <c r="R106" s="70"/>
      <c r="S106" s="70">
        <v>19.52</v>
      </c>
      <c r="T106" s="70"/>
      <c r="U106" s="70"/>
    </row>
    <row r="107" s="1" customFormat="1" ht="15" spans="1:21">
      <c r="A107" s="67"/>
      <c r="B107" s="68" t="s">
        <v>146</v>
      </c>
      <c r="C107" s="69">
        <f t="shared" si="4"/>
        <v>998.6</v>
      </c>
      <c r="D107" s="69">
        <f>VLOOKUP(B107,[2]Sheet8!A$1:B$65536,2,0)</f>
        <v>923.87</v>
      </c>
      <c r="E107" s="69">
        <f t="shared" si="7"/>
        <v>74.7300000000001</v>
      </c>
      <c r="F107" s="70"/>
      <c r="G107" s="70"/>
      <c r="H107" s="70"/>
      <c r="I107" s="70"/>
      <c r="J107" s="70"/>
      <c r="K107" s="70"/>
      <c r="L107" s="70"/>
      <c r="M107" s="70"/>
      <c r="N107" s="70"/>
      <c r="O107" s="70">
        <f>VLOOKUP(B107:B507,[1]助学金!$B$7:$I$114,8,0)</f>
        <v>0</v>
      </c>
      <c r="P107" s="70"/>
      <c r="Q107" s="70">
        <f>VLOOKUP(B107:B507,[1]国家奖学金!$B$8:$I$115,8,FALSE)</f>
        <v>1.8</v>
      </c>
      <c r="R107" s="70"/>
      <c r="S107" s="70">
        <v>72.9300000000001</v>
      </c>
      <c r="T107" s="70"/>
      <c r="U107" s="70"/>
    </row>
    <row r="108" s="1" customFormat="1" ht="15" spans="1:21">
      <c r="A108" s="67" t="s">
        <v>42</v>
      </c>
      <c r="B108" s="68" t="s">
        <v>147</v>
      </c>
      <c r="C108" s="69">
        <f t="shared" si="4"/>
        <v>1559.78</v>
      </c>
      <c r="D108" s="69">
        <f>VLOOKUP(B108,[2]Sheet8!A$1:B$65536,2,0)</f>
        <v>1234</v>
      </c>
      <c r="E108" s="69">
        <f t="shared" si="7"/>
        <v>325.78</v>
      </c>
      <c r="F108" s="70"/>
      <c r="G108" s="70"/>
      <c r="H108" s="70">
        <f>VLOOKUP(B108,'[2]3本专科国家奖学金、励志奖学金'!B$1:C$65536,2,0)</f>
        <v>9.6</v>
      </c>
      <c r="I108" s="70">
        <v>37</v>
      </c>
      <c r="J108" s="70">
        <f>VLOOKUP(B108,'[2]4本专科国家助学金'!M$1:N$65536,2,0)</f>
        <v>142.49</v>
      </c>
      <c r="K108" s="70">
        <f>VLOOKUP(B108,'[2]5服兵役'!N$1:O$65536,2,0)</f>
        <v>125.69</v>
      </c>
      <c r="L108" s="70">
        <f>VLOOKUP(B108,'[2]6助学贷款奖补资金'!B$1:C$65536,2,0)</f>
        <v>11</v>
      </c>
      <c r="M108" s="70"/>
      <c r="N108" s="70"/>
      <c r="O108" s="52"/>
      <c r="P108" s="70"/>
      <c r="Q108" s="52"/>
      <c r="R108" s="70"/>
      <c r="S108" s="52"/>
      <c r="T108" s="70"/>
      <c r="U108" s="70"/>
    </row>
    <row r="109" s="1" customFormat="1" ht="15" spans="1:21">
      <c r="A109" s="67"/>
      <c r="B109" s="68" t="s">
        <v>148</v>
      </c>
      <c r="C109" s="69">
        <f t="shared" si="4"/>
        <v>205.04</v>
      </c>
      <c r="D109" s="69">
        <f>VLOOKUP(B109,[2]Sheet8!A$1:B$65536,2,0)</f>
        <v>158.79</v>
      </c>
      <c r="E109" s="69">
        <f t="shared" si="7"/>
        <v>46.25</v>
      </c>
      <c r="F109" s="70"/>
      <c r="G109" s="70"/>
      <c r="H109" s="70"/>
      <c r="I109" s="70"/>
      <c r="J109" s="70"/>
      <c r="K109" s="70"/>
      <c r="L109" s="70"/>
      <c r="M109" s="70"/>
      <c r="N109" s="70"/>
      <c r="O109" s="70">
        <f>VLOOKUP(B109:B509,[1]助学金!$B$7:$I$114,8,0)</f>
        <v>31.56</v>
      </c>
      <c r="P109" s="70"/>
      <c r="Q109" s="70">
        <f>VLOOKUP(B109:B509,[1]国家奖学金!$B$8:$I$115,8,FALSE)</f>
        <v>1.8</v>
      </c>
      <c r="R109" s="70"/>
      <c r="S109" s="70">
        <v>12.89</v>
      </c>
      <c r="T109" s="70"/>
      <c r="U109" s="70"/>
    </row>
    <row r="110" s="56" customFormat="1" ht="14.25" spans="1:21">
      <c r="A110" s="60"/>
      <c r="B110" s="78" t="s">
        <v>149</v>
      </c>
      <c r="C110" s="59">
        <f t="shared" si="4"/>
        <v>1802.32</v>
      </c>
      <c r="D110" s="59">
        <f t="shared" ref="D110:U110" si="8">SUM(D111:D116)</f>
        <v>1467</v>
      </c>
      <c r="E110" s="59">
        <f t="shared" si="8"/>
        <v>335.32</v>
      </c>
      <c r="F110" s="59">
        <f t="shared" si="8"/>
        <v>0</v>
      </c>
      <c r="G110" s="59">
        <f t="shared" si="8"/>
        <v>0</v>
      </c>
      <c r="H110" s="59">
        <f t="shared" si="8"/>
        <v>7.2</v>
      </c>
      <c r="I110" s="59">
        <f t="shared" si="8"/>
        <v>28.5</v>
      </c>
      <c r="J110" s="59">
        <f t="shared" si="8"/>
        <v>108</v>
      </c>
      <c r="K110" s="59">
        <f t="shared" si="8"/>
        <v>197.32</v>
      </c>
      <c r="L110" s="59">
        <f t="shared" si="8"/>
        <v>13</v>
      </c>
      <c r="M110" s="59">
        <f t="shared" si="8"/>
        <v>0</v>
      </c>
      <c r="N110" s="59">
        <f t="shared" si="8"/>
        <v>-39.5</v>
      </c>
      <c r="O110" s="59">
        <f t="shared" si="8"/>
        <v>0</v>
      </c>
      <c r="P110" s="59">
        <f t="shared" si="8"/>
        <v>1.8</v>
      </c>
      <c r="Q110" s="59">
        <f t="shared" si="8"/>
        <v>0</v>
      </c>
      <c r="R110" s="59">
        <f t="shared" si="8"/>
        <v>4</v>
      </c>
      <c r="S110" s="59">
        <f t="shared" si="8"/>
        <v>0</v>
      </c>
      <c r="T110" s="59">
        <f t="shared" si="8"/>
        <v>11</v>
      </c>
      <c r="U110" s="59">
        <f t="shared" si="8"/>
        <v>4</v>
      </c>
    </row>
    <row r="111" s="1" customFormat="1" ht="15" spans="1:21">
      <c r="A111" s="67" t="s">
        <v>150</v>
      </c>
      <c r="B111" s="73" t="s">
        <v>151</v>
      </c>
      <c r="C111" s="69">
        <f t="shared" si="4"/>
        <v>18</v>
      </c>
      <c r="D111" s="69">
        <f>VLOOKUP(B111,[2]Sheet8!A$1:B$65536,2,0)</f>
        <v>17</v>
      </c>
      <c r="E111" s="69">
        <f t="shared" ref="E111:E116" si="9">SUM(F111:U111)</f>
        <v>1</v>
      </c>
      <c r="F111" s="70"/>
      <c r="G111" s="70"/>
      <c r="H111" s="70"/>
      <c r="I111" s="70"/>
      <c r="J111" s="70"/>
      <c r="K111" s="70"/>
      <c r="L111" s="70"/>
      <c r="M111" s="70"/>
      <c r="N111" s="70"/>
      <c r="O111" s="52"/>
      <c r="P111" s="70"/>
      <c r="Q111" s="52"/>
      <c r="R111" s="70"/>
      <c r="S111" s="52"/>
      <c r="T111" s="70">
        <f>VLOOKUP(B111,'[2]10高中助学金'!R$1:S$65536,2,0)</f>
        <v>1</v>
      </c>
      <c r="U111" s="70">
        <f>VLOOKUP(B111,'[2]11高中免学费'!AP$1:AQ$65536,2,0)</f>
        <v>0</v>
      </c>
    </row>
    <row r="112" s="1" customFormat="1" ht="15" spans="1:21">
      <c r="A112" s="67" t="s">
        <v>152</v>
      </c>
      <c r="B112" s="73" t="s">
        <v>153</v>
      </c>
      <c r="C112" s="69">
        <f t="shared" si="4"/>
        <v>31</v>
      </c>
      <c r="D112" s="69">
        <f>VLOOKUP(B112,[2]Sheet8!A$1:B$65536,2,0)</f>
        <v>28</v>
      </c>
      <c r="E112" s="69">
        <f t="shared" si="9"/>
        <v>3</v>
      </c>
      <c r="F112" s="70"/>
      <c r="G112" s="70"/>
      <c r="H112" s="70"/>
      <c r="I112" s="70"/>
      <c r="J112" s="70"/>
      <c r="K112" s="70"/>
      <c r="L112" s="70"/>
      <c r="M112" s="70"/>
      <c r="N112" s="70"/>
      <c r="O112" s="52"/>
      <c r="P112" s="70"/>
      <c r="Q112" s="52"/>
      <c r="R112" s="70"/>
      <c r="S112" s="52"/>
      <c r="T112" s="70">
        <f>VLOOKUP(B112,'[2]10高中助学金'!R$1:S$65536,2,0)</f>
        <v>2</v>
      </c>
      <c r="U112" s="70">
        <f>VLOOKUP(B112,'[2]11高中免学费'!AP$1:AQ$65536,2,0)</f>
        <v>1</v>
      </c>
    </row>
    <row r="113" s="1" customFormat="1" ht="15" spans="1:21">
      <c r="A113" s="67" t="s">
        <v>154</v>
      </c>
      <c r="B113" s="73" t="s">
        <v>155</v>
      </c>
      <c r="C113" s="69">
        <f t="shared" si="4"/>
        <v>18</v>
      </c>
      <c r="D113" s="69">
        <f>VLOOKUP(B113,[2]Sheet8!A$1:B$65536,2,0)</f>
        <v>16</v>
      </c>
      <c r="E113" s="69">
        <f t="shared" si="9"/>
        <v>2</v>
      </c>
      <c r="F113" s="70"/>
      <c r="G113" s="70"/>
      <c r="H113" s="70"/>
      <c r="I113" s="70"/>
      <c r="J113" s="70"/>
      <c r="K113" s="70"/>
      <c r="L113" s="70"/>
      <c r="M113" s="70"/>
      <c r="N113" s="70"/>
      <c r="O113" s="52"/>
      <c r="P113" s="70"/>
      <c r="Q113" s="52"/>
      <c r="R113" s="70"/>
      <c r="S113" s="52"/>
      <c r="T113" s="70">
        <f>VLOOKUP(B113,'[2]10高中助学金'!R$1:S$65536,2,0)</f>
        <v>2</v>
      </c>
      <c r="U113" s="70">
        <f>VLOOKUP(B113,'[2]11高中免学费'!AP$1:AQ$65536,2,0)</f>
        <v>0</v>
      </c>
    </row>
    <row r="114" s="1" customFormat="1" ht="15" spans="1:21">
      <c r="A114" s="67"/>
      <c r="B114" s="73" t="s">
        <v>156</v>
      </c>
      <c r="C114" s="69">
        <f t="shared" si="4"/>
        <v>82</v>
      </c>
      <c r="D114" s="69">
        <v>73</v>
      </c>
      <c r="E114" s="69">
        <f t="shared" si="9"/>
        <v>9</v>
      </c>
      <c r="F114" s="70"/>
      <c r="G114" s="70"/>
      <c r="H114" s="70"/>
      <c r="I114" s="70"/>
      <c r="J114" s="70"/>
      <c r="K114" s="70"/>
      <c r="L114" s="70"/>
      <c r="M114" s="70"/>
      <c r="N114" s="70"/>
      <c r="O114" s="52"/>
      <c r="P114" s="70"/>
      <c r="Q114" s="52"/>
      <c r="R114" s="70"/>
      <c r="S114" s="52"/>
      <c r="T114" s="70">
        <v>6</v>
      </c>
      <c r="U114" s="70">
        <v>3</v>
      </c>
    </row>
    <row r="115" s="1" customFormat="1" ht="15" spans="1:21">
      <c r="A115" s="67"/>
      <c r="B115" s="73" t="s">
        <v>157</v>
      </c>
      <c r="C115" s="69">
        <f t="shared" si="4"/>
        <v>316.3</v>
      </c>
      <c r="D115" s="69">
        <f>VLOOKUP(B115,[2]Sheet8!A$1:B$65536,2,0)</f>
        <v>350</v>
      </c>
      <c r="E115" s="69">
        <f t="shared" si="9"/>
        <v>-33.7</v>
      </c>
      <c r="F115" s="70"/>
      <c r="G115" s="70"/>
      <c r="H115" s="70"/>
      <c r="I115" s="70"/>
      <c r="J115" s="70"/>
      <c r="K115" s="70"/>
      <c r="L115" s="70"/>
      <c r="M115" s="70"/>
      <c r="N115" s="70">
        <f>VLOOKUP(B115,'[2]8中职奖助学金'!X$1:Y$65536,2,0)</f>
        <v>-39.5</v>
      </c>
      <c r="O115" s="52"/>
      <c r="P115" s="70">
        <v>1.8</v>
      </c>
      <c r="Q115" s="52"/>
      <c r="R115" s="70">
        <f>VLOOKUP(B115,'[2]9中职免学费'!AV$1:AW$65536,2,0)</f>
        <v>4</v>
      </c>
      <c r="S115" s="52"/>
      <c r="T115" s="70"/>
      <c r="U115" s="70"/>
    </row>
    <row r="116" s="1" customFormat="1" ht="15" spans="1:21">
      <c r="A116" s="67" t="s">
        <v>42</v>
      </c>
      <c r="B116" s="68" t="s">
        <v>158</v>
      </c>
      <c r="C116" s="69">
        <f t="shared" si="4"/>
        <v>1337.02</v>
      </c>
      <c r="D116" s="69">
        <f>VLOOKUP(B116,[2]Sheet8!A$1:B$65536,2,0)</f>
        <v>983</v>
      </c>
      <c r="E116" s="69">
        <f t="shared" si="9"/>
        <v>354.02</v>
      </c>
      <c r="F116" s="70"/>
      <c r="G116" s="70"/>
      <c r="H116" s="70">
        <f>VLOOKUP(B116,'[2]3本专科国家奖学金、励志奖学金'!B$1:C$65536,2,0)</f>
        <v>7.2</v>
      </c>
      <c r="I116" s="70">
        <v>28.5</v>
      </c>
      <c r="J116" s="70">
        <f>VLOOKUP(B116,'[2]4本专科国家助学金'!M$1:N$65536,2,0)</f>
        <v>108</v>
      </c>
      <c r="K116" s="70">
        <f>VLOOKUP(B116,'[2]5服兵役'!N$1:O$65536,2,0)</f>
        <v>197.32</v>
      </c>
      <c r="L116" s="70">
        <f>VLOOKUP(B116,'[2]6助学贷款奖补资金'!B$1:C$65536,2,0)</f>
        <v>13</v>
      </c>
      <c r="M116" s="70"/>
      <c r="N116" s="70"/>
      <c r="O116" s="52"/>
      <c r="P116" s="70"/>
      <c r="Q116" s="52"/>
      <c r="R116" s="70"/>
      <c r="S116" s="52"/>
      <c r="T116" s="70"/>
      <c r="U116" s="70"/>
    </row>
    <row r="117" s="56" customFormat="1" ht="14.25" spans="1:21">
      <c r="A117" s="60"/>
      <c r="B117" s="78" t="s">
        <v>159</v>
      </c>
      <c r="C117" s="59">
        <f t="shared" si="4"/>
        <v>3305.67</v>
      </c>
      <c r="D117" s="59">
        <f t="shared" ref="D117:U117" si="10">SUM(D118:D130)</f>
        <v>2700.92</v>
      </c>
      <c r="E117" s="59">
        <f t="shared" si="10"/>
        <v>604.75</v>
      </c>
      <c r="F117" s="59">
        <f t="shared" si="10"/>
        <v>0</v>
      </c>
      <c r="G117" s="59">
        <f t="shared" si="10"/>
        <v>0</v>
      </c>
      <c r="H117" s="59">
        <f t="shared" si="10"/>
        <v>4.8</v>
      </c>
      <c r="I117" s="59">
        <f t="shared" si="10"/>
        <v>18</v>
      </c>
      <c r="J117" s="59">
        <f t="shared" si="10"/>
        <v>70.88</v>
      </c>
      <c r="K117" s="59">
        <f t="shared" si="10"/>
        <v>9.81</v>
      </c>
      <c r="L117" s="59">
        <f t="shared" si="10"/>
        <v>14</v>
      </c>
      <c r="M117" s="59">
        <f t="shared" si="10"/>
        <v>0</v>
      </c>
      <c r="N117" s="59">
        <f t="shared" si="10"/>
        <v>27.47</v>
      </c>
      <c r="O117" s="59">
        <f t="shared" si="10"/>
        <v>8.39</v>
      </c>
      <c r="P117" s="59">
        <f t="shared" si="10"/>
        <v>3.6</v>
      </c>
      <c r="Q117" s="59">
        <f t="shared" si="10"/>
        <v>2.4</v>
      </c>
      <c r="R117" s="59">
        <f t="shared" si="10"/>
        <v>164</v>
      </c>
      <c r="S117" s="59">
        <f t="shared" si="10"/>
        <v>73.4</v>
      </c>
      <c r="T117" s="59">
        <f t="shared" si="10"/>
        <v>144</v>
      </c>
      <c r="U117" s="59">
        <f t="shared" si="10"/>
        <v>64</v>
      </c>
    </row>
    <row r="118" s="1" customFormat="1" ht="15" spans="1:21">
      <c r="A118" s="67" t="s">
        <v>160</v>
      </c>
      <c r="B118" s="73" t="s">
        <v>161</v>
      </c>
      <c r="C118" s="69">
        <f t="shared" si="4"/>
        <v>361</v>
      </c>
      <c r="D118" s="69">
        <f>VLOOKUP(B118,[2]Sheet8!A$1:B$65536,2,0)</f>
        <v>275</v>
      </c>
      <c r="E118" s="69">
        <f t="shared" ref="E118:E130" si="11">SUM(F118:U118)</f>
        <v>86</v>
      </c>
      <c r="F118" s="70"/>
      <c r="G118" s="70"/>
      <c r="H118" s="70"/>
      <c r="I118" s="70"/>
      <c r="J118" s="70"/>
      <c r="K118" s="70"/>
      <c r="L118" s="70"/>
      <c r="M118" s="70"/>
      <c r="N118" s="70"/>
      <c r="O118" s="52"/>
      <c r="P118" s="70"/>
      <c r="Q118" s="52"/>
      <c r="R118" s="70"/>
      <c r="S118" s="52"/>
      <c r="T118" s="70">
        <f>VLOOKUP(B118,'[2]10高中助学金'!R$1:S$65536,2,0)</f>
        <v>58</v>
      </c>
      <c r="U118" s="70">
        <f>VLOOKUP(B118,'[2]11高中免学费'!AP$1:AQ$65536,2,0)</f>
        <v>28</v>
      </c>
    </row>
    <row r="119" s="1" customFormat="1" ht="15" spans="1:21">
      <c r="A119" s="67" t="s">
        <v>162</v>
      </c>
      <c r="B119" s="73" t="s">
        <v>163</v>
      </c>
      <c r="C119" s="69">
        <f t="shared" si="4"/>
        <v>312</v>
      </c>
      <c r="D119" s="69">
        <f>VLOOKUP(B119,[2]Sheet8!A$1:B$65536,2,0)</f>
        <v>246</v>
      </c>
      <c r="E119" s="69">
        <f t="shared" si="11"/>
        <v>66</v>
      </c>
      <c r="F119" s="70"/>
      <c r="G119" s="70"/>
      <c r="H119" s="70"/>
      <c r="I119" s="70"/>
      <c r="J119" s="70"/>
      <c r="K119" s="70"/>
      <c r="L119" s="70"/>
      <c r="M119" s="70"/>
      <c r="N119" s="70"/>
      <c r="O119" s="52"/>
      <c r="P119" s="70"/>
      <c r="Q119" s="52"/>
      <c r="R119" s="70"/>
      <c r="S119" s="52"/>
      <c r="T119" s="70">
        <f>VLOOKUP(B119,'[2]10高中助学金'!R$1:S$65536,2,0)</f>
        <v>58</v>
      </c>
      <c r="U119" s="70">
        <f>VLOOKUP(B119,'[2]11高中免学费'!AP$1:AQ$65536,2,0)</f>
        <v>8</v>
      </c>
    </row>
    <row r="120" s="1" customFormat="1" ht="15" spans="1:21">
      <c r="A120" s="67"/>
      <c r="B120" s="73" t="s">
        <v>164</v>
      </c>
      <c r="C120" s="69">
        <f t="shared" si="4"/>
        <v>151.73</v>
      </c>
      <c r="D120" s="69"/>
      <c r="E120" s="69">
        <f t="shared" si="11"/>
        <v>151.73</v>
      </c>
      <c r="F120" s="70"/>
      <c r="G120" s="70"/>
      <c r="H120" s="70"/>
      <c r="I120" s="70"/>
      <c r="J120" s="70"/>
      <c r="K120" s="70"/>
      <c r="L120" s="70"/>
      <c r="M120" s="70"/>
      <c r="N120" s="70">
        <v>10.13</v>
      </c>
      <c r="O120" s="52"/>
      <c r="P120" s="70">
        <v>0.6</v>
      </c>
      <c r="Q120" s="52"/>
      <c r="R120" s="70">
        <f>VLOOKUP(B120,'[2]9中职免学费'!AV$1:AW$65536,2,0)</f>
        <v>141</v>
      </c>
      <c r="S120" s="52"/>
      <c r="T120" s="70"/>
      <c r="U120" s="70"/>
    </row>
    <row r="121" s="1" customFormat="1" ht="15" spans="1:21">
      <c r="A121" s="67"/>
      <c r="B121" s="73" t="s">
        <v>165</v>
      </c>
      <c r="C121" s="69">
        <f t="shared" si="4"/>
        <v>180</v>
      </c>
      <c r="D121" s="69">
        <f>VLOOKUP(B121,[2]Sheet8!A$1:B$65536,2,0)</f>
        <v>180</v>
      </c>
      <c r="E121" s="69">
        <f t="shared" si="11"/>
        <v>0</v>
      </c>
      <c r="F121" s="70"/>
      <c r="G121" s="70"/>
      <c r="H121" s="70"/>
      <c r="I121" s="70"/>
      <c r="J121" s="70"/>
      <c r="K121" s="70"/>
      <c r="L121" s="70"/>
      <c r="M121" s="70"/>
      <c r="N121" s="70"/>
      <c r="O121" s="52"/>
      <c r="P121" s="70"/>
      <c r="Q121" s="52"/>
      <c r="R121" s="70"/>
      <c r="S121" s="52"/>
      <c r="T121" s="70"/>
      <c r="U121" s="70"/>
    </row>
    <row r="122" s="1" customFormat="1" ht="15" spans="1:21">
      <c r="A122" s="67"/>
      <c r="B122" s="73" t="s">
        <v>166</v>
      </c>
      <c r="C122" s="69">
        <f t="shared" si="4"/>
        <v>120.05</v>
      </c>
      <c r="D122" s="69">
        <f>VLOOKUP(B122,[2]Sheet8!A$1:B$65536,2,0)</f>
        <v>106.16</v>
      </c>
      <c r="E122" s="69">
        <f t="shared" si="11"/>
        <v>13.89</v>
      </c>
      <c r="F122" s="70"/>
      <c r="G122" s="70"/>
      <c r="H122" s="70"/>
      <c r="I122" s="70"/>
      <c r="J122" s="70"/>
      <c r="K122" s="70"/>
      <c r="L122" s="70"/>
      <c r="M122" s="70"/>
      <c r="N122" s="70"/>
      <c r="O122" s="70">
        <f>VLOOKUP(B122:B522,[1]助学金!$B$7:$I$114,8,0)</f>
        <v>1.05</v>
      </c>
      <c r="P122" s="70"/>
      <c r="Q122" s="70">
        <f>VLOOKUP(B122:B522,[1]国家奖学金!$B$8:$I$115,8,FALSE)</f>
        <v>0.6</v>
      </c>
      <c r="R122" s="70"/>
      <c r="S122" s="70">
        <v>12.24</v>
      </c>
      <c r="T122" s="70"/>
      <c r="U122" s="70"/>
    </row>
    <row r="123" s="1" customFormat="1" ht="15" spans="1:21">
      <c r="A123" s="67" t="s">
        <v>167</v>
      </c>
      <c r="B123" s="73" t="s">
        <v>168</v>
      </c>
      <c r="C123" s="69">
        <f t="shared" si="4"/>
        <v>199</v>
      </c>
      <c r="D123" s="69">
        <f>VLOOKUP(B123,[2]Sheet8!A$1:B$65536,2,0)</f>
        <v>160</v>
      </c>
      <c r="E123" s="69">
        <f t="shared" si="11"/>
        <v>39</v>
      </c>
      <c r="F123" s="70"/>
      <c r="G123" s="70"/>
      <c r="H123" s="70"/>
      <c r="I123" s="70"/>
      <c r="J123" s="70"/>
      <c r="K123" s="70"/>
      <c r="L123" s="70"/>
      <c r="M123" s="70"/>
      <c r="N123" s="70"/>
      <c r="O123" s="52"/>
      <c r="P123" s="70"/>
      <c r="Q123" s="52"/>
      <c r="R123" s="70"/>
      <c r="S123" s="52"/>
      <c r="T123" s="70">
        <f>VLOOKUP(B123,'[2]10高中助学金'!R$1:S$65536,2,0)</f>
        <v>14</v>
      </c>
      <c r="U123" s="70">
        <f>VLOOKUP(B123,'[2]11高中免学费'!AP$1:AQ$65536,2,0)</f>
        <v>25</v>
      </c>
    </row>
    <row r="124" s="1" customFormat="1" ht="15" spans="1:21">
      <c r="A124" s="67"/>
      <c r="B124" s="73" t="s">
        <v>169</v>
      </c>
      <c r="C124" s="69">
        <f t="shared" si="4"/>
        <v>105.22</v>
      </c>
      <c r="D124" s="69">
        <v>71</v>
      </c>
      <c r="E124" s="69">
        <f t="shared" si="11"/>
        <v>34.22</v>
      </c>
      <c r="F124" s="70"/>
      <c r="G124" s="70"/>
      <c r="H124" s="70"/>
      <c r="I124" s="70"/>
      <c r="J124" s="70"/>
      <c r="K124" s="70"/>
      <c r="L124" s="70"/>
      <c r="M124" s="70"/>
      <c r="N124" s="70">
        <v>10.62</v>
      </c>
      <c r="O124" s="52"/>
      <c r="P124" s="70">
        <v>0.6</v>
      </c>
      <c r="Q124" s="52"/>
      <c r="R124" s="70">
        <f>VLOOKUP(B124,'[2]9中职免学费'!AV$1:AW$65536,2,0)</f>
        <v>23</v>
      </c>
      <c r="S124" s="52"/>
      <c r="T124" s="70"/>
      <c r="U124" s="70"/>
    </row>
    <row r="125" s="1" customFormat="1" ht="15" spans="1:21">
      <c r="A125" s="67"/>
      <c r="B125" s="73" t="s">
        <v>170</v>
      </c>
      <c r="C125" s="69">
        <f t="shared" si="4"/>
        <v>166.98</v>
      </c>
      <c r="D125" s="69">
        <f>VLOOKUP(B125,[2]Sheet8!A$1:B$65536,2,0)</f>
        <v>144.46</v>
      </c>
      <c r="E125" s="69">
        <f t="shared" si="11"/>
        <v>22.52</v>
      </c>
      <c r="F125" s="70"/>
      <c r="G125" s="70"/>
      <c r="H125" s="70"/>
      <c r="I125" s="70"/>
      <c r="J125" s="70"/>
      <c r="K125" s="70"/>
      <c r="L125" s="70"/>
      <c r="M125" s="70"/>
      <c r="N125" s="70"/>
      <c r="O125" s="70">
        <f>VLOOKUP(B125:B525,[1]助学金!$B$7:$I$114,8,0)</f>
        <v>7.34</v>
      </c>
      <c r="P125" s="70"/>
      <c r="Q125" s="70">
        <f>VLOOKUP(B125:B525,[1]国家奖学金!$B$8:$I$115,8,FALSE)</f>
        <v>0.6</v>
      </c>
      <c r="R125" s="70"/>
      <c r="S125" s="70">
        <v>14.58</v>
      </c>
      <c r="T125" s="70"/>
      <c r="U125" s="70"/>
    </row>
    <row r="126" s="1" customFormat="1" ht="15" spans="1:21">
      <c r="A126" s="67" t="s">
        <v>171</v>
      </c>
      <c r="B126" s="73" t="s">
        <v>172</v>
      </c>
      <c r="C126" s="69">
        <f t="shared" si="4"/>
        <v>100</v>
      </c>
      <c r="D126" s="69">
        <f>VLOOKUP(B126,[2]Sheet8!A$1:B$65536,2,0)</f>
        <v>83</v>
      </c>
      <c r="E126" s="69">
        <f t="shared" si="11"/>
        <v>17</v>
      </c>
      <c r="F126" s="70"/>
      <c r="G126" s="70"/>
      <c r="H126" s="70"/>
      <c r="I126" s="70"/>
      <c r="J126" s="70"/>
      <c r="K126" s="70"/>
      <c r="L126" s="70"/>
      <c r="M126" s="70"/>
      <c r="N126" s="70"/>
      <c r="O126" s="52"/>
      <c r="P126" s="70"/>
      <c r="Q126" s="52"/>
      <c r="R126" s="70"/>
      <c r="S126" s="52"/>
      <c r="T126" s="70">
        <f>VLOOKUP(B126,'[2]10高中助学金'!R$1:S$65536,2,0)</f>
        <v>14</v>
      </c>
      <c r="U126" s="70">
        <f>VLOOKUP(B126,'[2]11高中免学费'!AP$1:AQ$65536,2,0)</f>
        <v>3</v>
      </c>
    </row>
    <row r="127" s="1" customFormat="1" ht="24" spans="1:21">
      <c r="A127" s="67"/>
      <c r="B127" s="73" t="s">
        <v>173</v>
      </c>
      <c r="C127" s="69">
        <f t="shared" si="4"/>
        <v>440</v>
      </c>
      <c r="D127" s="69">
        <f>VLOOKUP(B127,[2]Sheet8!A$1:B$65536,2,0)</f>
        <v>440</v>
      </c>
      <c r="E127" s="69">
        <f t="shared" si="11"/>
        <v>0</v>
      </c>
      <c r="F127" s="70"/>
      <c r="G127" s="70"/>
      <c r="H127" s="70"/>
      <c r="I127" s="70"/>
      <c r="J127" s="70"/>
      <c r="K127" s="70"/>
      <c r="L127" s="70"/>
      <c r="M127" s="70"/>
      <c r="N127" s="70"/>
      <c r="O127" s="52"/>
      <c r="P127" s="70"/>
      <c r="Q127" s="52"/>
      <c r="R127" s="70"/>
      <c r="S127" s="52"/>
      <c r="T127" s="70"/>
      <c r="U127" s="70"/>
    </row>
    <row r="128" s="1" customFormat="1" ht="15" spans="1:21">
      <c r="A128" s="67"/>
      <c r="B128" s="73" t="s">
        <v>174</v>
      </c>
      <c r="C128" s="69">
        <f t="shared" si="4"/>
        <v>460.08</v>
      </c>
      <c r="D128" s="69">
        <f>VLOOKUP(B128,[2]Sheet8!A$1:B$65536,2,0)</f>
        <v>412.3</v>
      </c>
      <c r="E128" s="69">
        <f t="shared" si="11"/>
        <v>47.78</v>
      </c>
      <c r="F128" s="70"/>
      <c r="G128" s="70"/>
      <c r="H128" s="70"/>
      <c r="I128" s="70"/>
      <c r="J128" s="70"/>
      <c r="K128" s="70"/>
      <c r="L128" s="70"/>
      <c r="M128" s="70"/>
      <c r="N128" s="70"/>
      <c r="O128" s="70">
        <f>VLOOKUP(B128:B528,[1]助学金!$B$7:$I$114,8,0)</f>
        <v>0</v>
      </c>
      <c r="P128" s="70"/>
      <c r="Q128" s="70">
        <f>VLOOKUP(B128:B528,[1]国家奖学金!$B$8:$I$115,8,FALSE)</f>
        <v>1.2</v>
      </c>
      <c r="R128" s="70"/>
      <c r="S128" s="70">
        <v>46.58</v>
      </c>
      <c r="T128" s="70"/>
      <c r="U128" s="70"/>
    </row>
    <row r="129" s="1" customFormat="1" ht="15" spans="1:21">
      <c r="A129" s="67"/>
      <c r="B129" s="73" t="s">
        <v>175</v>
      </c>
      <c r="C129" s="69">
        <f t="shared" si="4"/>
        <v>125.03</v>
      </c>
      <c r="D129" s="69"/>
      <c r="E129" s="69">
        <f t="shared" si="11"/>
        <v>125.03</v>
      </c>
      <c r="F129" s="70"/>
      <c r="G129" s="70"/>
      <c r="H129" s="70"/>
      <c r="I129" s="70"/>
      <c r="J129" s="70"/>
      <c r="K129" s="70"/>
      <c r="L129" s="70"/>
      <c r="M129" s="70"/>
      <c r="N129" s="70">
        <v>14.03</v>
      </c>
      <c r="O129" s="52"/>
      <c r="P129" s="70">
        <v>0</v>
      </c>
      <c r="Q129" s="52"/>
      <c r="R129" s="70">
        <f>VLOOKUP(B129,'[2]9中职免学费'!AV$1:AW$65536,2,0)</f>
        <v>111</v>
      </c>
      <c r="S129" s="52"/>
      <c r="T129" s="70"/>
      <c r="U129" s="70"/>
    </row>
    <row r="130" s="1" customFormat="1" ht="15" spans="1:21">
      <c r="A130" s="67" t="s">
        <v>42</v>
      </c>
      <c r="B130" s="68" t="s">
        <v>176</v>
      </c>
      <c r="C130" s="69">
        <f t="shared" si="4"/>
        <v>584.58</v>
      </c>
      <c r="D130" s="69">
        <f>VLOOKUP(B130,[2]Sheet8!A$1:B$65536,2,0)</f>
        <v>583</v>
      </c>
      <c r="E130" s="69">
        <f t="shared" si="11"/>
        <v>1.58</v>
      </c>
      <c r="F130" s="70"/>
      <c r="G130" s="70"/>
      <c r="H130" s="70">
        <f>VLOOKUP(B130,'[2]3本专科国家奖学金、励志奖学金'!B$1:C$65536,2,0)</f>
        <v>4.8</v>
      </c>
      <c r="I130" s="70">
        <f>VLOOKUP(B130,'[2]3本专科国家奖学金、励志奖学金'!M$1:N$65536,2,0)</f>
        <v>18</v>
      </c>
      <c r="J130" s="70">
        <f>VLOOKUP(B130,'[2]4本专科国家助学金'!M$1:N$65536,2,0)</f>
        <v>70.88</v>
      </c>
      <c r="K130" s="70">
        <f>VLOOKUP(B130,'[2]5服兵役'!N$1:O$65536,2,0)</f>
        <v>9.81</v>
      </c>
      <c r="L130" s="70">
        <f>VLOOKUP(B130,'[2]6助学贷款奖补资金'!B$1:C$65536,2,0)</f>
        <v>14</v>
      </c>
      <c r="M130" s="70"/>
      <c r="N130" s="70">
        <f>VLOOKUP(B130,'[2]8中职奖助学金'!X$1:Y$65536,2,0)</f>
        <v>-7.31</v>
      </c>
      <c r="O130" s="52"/>
      <c r="P130" s="70">
        <v>2.4</v>
      </c>
      <c r="Q130" s="52"/>
      <c r="R130" s="70">
        <f>VLOOKUP(B130,'[2]9中职免学费'!AV$1:AW$65536,2,0)</f>
        <v>-111</v>
      </c>
      <c r="S130" s="52"/>
      <c r="T130" s="70"/>
      <c r="U130" s="70"/>
    </row>
    <row r="131" s="56" customFormat="1" ht="14.25" spans="1:21">
      <c r="A131" s="60"/>
      <c r="B131" s="78" t="s">
        <v>177</v>
      </c>
      <c r="C131" s="59">
        <f t="shared" si="4"/>
        <v>2028.97</v>
      </c>
      <c r="D131" s="59">
        <f t="shared" ref="D131:U131" si="12">SUM(D132:D139)</f>
        <v>1843.88</v>
      </c>
      <c r="E131" s="59">
        <f t="shared" si="12"/>
        <v>185.09</v>
      </c>
      <c r="F131" s="59">
        <f t="shared" si="12"/>
        <v>0</v>
      </c>
      <c r="G131" s="59">
        <f t="shared" si="12"/>
        <v>0</v>
      </c>
      <c r="H131" s="59">
        <f t="shared" si="12"/>
        <v>4</v>
      </c>
      <c r="I131" s="59">
        <f t="shared" si="12"/>
        <v>15</v>
      </c>
      <c r="J131" s="59">
        <f t="shared" si="12"/>
        <v>57.09</v>
      </c>
      <c r="K131" s="59">
        <f t="shared" si="12"/>
        <v>15.72</v>
      </c>
      <c r="L131" s="59">
        <f t="shared" si="12"/>
        <v>13</v>
      </c>
      <c r="M131" s="59">
        <f t="shared" si="12"/>
        <v>0</v>
      </c>
      <c r="N131" s="59">
        <f t="shared" si="12"/>
        <v>50.31</v>
      </c>
      <c r="O131" s="59">
        <f t="shared" si="12"/>
        <v>1.81</v>
      </c>
      <c r="P131" s="59">
        <f t="shared" si="12"/>
        <v>3</v>
      </c>
      <c r="Q131" s="59">
        <f t="shared" si="12"/>
        <v>0</v>
      </c>
      <c r="R131" s="59">
        <f t="shared" si="12"/>
        <v>43</v>
      </c>
      <c r="S131" s="59">
        <f t="shared" si="12"/>
        <v>5.16</v>
      </c>
      <c r="T131" s="59">
        <f t="shared" si="12"/>
        <v>-48</v>
      </c>
      <c r="U131" s="59">
        <f t="shared" si="12"/>
        <v>25</v>
      </c>
    </row>
    <row r="132" s="1" customFormat="1" ht="15" spans="1:21">
      <c r="A132" s="67" t="s">
        <v>178</v>
      </c>
      <c r="B132" s="73" t="s">
        <v>179</v>
      </c>
      <c r="C132" s="69">
        <f t="shared" si="4"/>
        <v>71</v>
      </c>
      <c r="D132" s="69">
        <f>VLOOKUP(B132,[2]Sheet8!A$1:B$65536,2,0)</f>
        <v>115</v>
      </c>
      <c r="E132" s="69">
        <f t="shared" ref="E132:E139" si="13">SUM(F132:U132)</f>
        <v>-44</v>
      </c>
      <c r="F132" s="70"/>
      <c r="G132" s="70"/>
      <c r="H132" s="70"/>
      <c r="I132" s="70"/>
      <c r="J132" s="70"/>
      <c r="K132" s="70"/>
      <c r="L132" s="70"/>
      <c r="M132" s="70"/>
      <c r="N132" s="70"/>
      <c r="O132" s="52"/>
      <c r="P132" s="70"/>
      <c r="Q132" s="52"/>
      <c r="R132" s="70"/>
      <c r="S132" s="52"/>
      <c r="T132" s="70">
        <f>VLOOKUP(B132,'[2]10高中助学金'!R$1:S$65536,2,0)</f>
        <v>-53</v>
      </c>
      <c r="U132" s="70">
        <f>VLOOKUP(B132,'[2]11高中免学费'!AP$1:AQ$65536,2,0)</f>
        <v>9</v>
      </c>
    </row>
    <row r="133" s="1" customFormat="1" ht="15" spans="1:21">
      <c r="A133" s="67"/>
      <c r="B133" s="73" t="s">
        <v>180</v>
      </c>
      <c r="C133" s="69">
        <f t="shared" si="4"/>
        <v>871.2</v>
      </c>
      <c r="D133" s="69">
        <f>VLOOKUP(B133,[2]Sheet8!A$1:B$65536,2,0)</f>
        <v>779</v>
      </c>
      <c r="E133" s="69">
        <f t="shared" si="13"/>
        <v>92.2</v>
      </c>
      <c r="F133" s="70"/>
      <c r="G133" s="70"/>
      <c r="H133" s="70"/>
      <c r="I133" s="70"/>
      <c r="J133" s="70"/>
      <c r="K133" s="70"/>
      <c r="L133" s="70"/>
      <c r="M133" s="70"/>
      <c r="N133" s="70">
        <f>VLOOKUP(B133,'[2]8中职奖助学金'!X$1:Y$65536,2,0)</f>
        <v>48.8</v>
      </c>
      <c r="O133" s="52"/>
      <c r="P133" s="70">
        <v>2.4</v>
      </c>
      <c r="Q133" s="52"/>
      <c r="R133" s="70">
        <f>VLOOKUP(B133,'[2]9中职免学费'!AV$1:AW$65536,2,0)</f>
        <v>41</v>
      </c>
      <c r="S133" s="52"/>
      <c r="T133" s="70"/>
      <c r="U133" s="70"/>
    </row>
    <row r="134" s="1" customFormat="1" ht="15" spans="1:21">
      <c r="A134" s="67"/>
      <c r="B134" s="73" t="s">
        <v>181</v>
      </c>
      <c r="C134" s="69">
        <f t="shared" si="4"/>
        <v>4.11</v>
      </c>
      <c r="D134" s="69"/>
      <c r="E134" s="69">
        <f t="shared" si="13"/>
        <v>4.11</v>
      </c>
      <c r="F134" s="70"/>
      <c r="G134" s="70"/>
      <c r="H134" s="70"/>
      <c r="I134" s="70"/>
      <c r="J134" s="70"/>
      <c r="K134" s="70"/>
      <c r="L134" s="70"/>
      <c r="M134" s="70"/>
      <c r="N134" s="70">
        <v>1.51</v>
      </c>
      <c r="O134" s="52"/>
      <c r="P134" s="70">
        <v>0.6</v>
      </c>
      <c r="Q134" s="52"/>
      <c r="R134" s="70">
        <f>VLOOKUP(B134,'[2]9中职免学费'!AV$1:AW$65536,2,0)</f>
        <v>2</v>
      </c>
      <c r="S134" s="52"/>
      <c r="T134" s="70"/>
      <c r="U134" s="70"/>
    </row>
    <row r="135" s="1" customFormat="1" ht="15" spans="1:21">
      <c r="A135" s="67"/>
      <c r="B135" s="73" t="s">
        <v>182</v>
      </c>
      <c r="C135" s="69">
        <f t="shared" si="4"/>
        <v>52.85</v>
      </c>
      <c r="D135" s="69">
        <f>VLOOKUP(B135,[2]Sheet8!A$1:B$65536,2,0)</f>
        <v>45.88</v>
      </c>
      <c r="E135" s="69">
        <f t="shared" si="13"/>
        <v>6.97</v>
      </c>
      <c r="F135" s="70"/>
      <c r="G135" s="70"/>
      <c r="H135" s="70"/>
      <c r="I135" s="70"/>
      <c r="J135" s="70"/>
      <c r="K135" s="70"/>
      <c r="L135" s="70"/>
      <c r="M135" s="70"/>
      <c r="N135" s="70"/>
      <c r="O135" s="70">
        <f>VLOOKUP(B135:B535,[1]助学金!$B$7:$I$114,8,0)</f>
        <v>1.81</v>
      </c>
      <c r="P135" s="70"/>
      <c r="Q135" s="70">
        <f>VLOOKUP(B135:B535,[1]国家奖学金!$B$8:$I$115,8,FALSE)</f>
        <v>0</v>
      </c>
      <c r="R135" s="70"/>
      <c r="S135" s="70">
        <v>5.16</v>
      </c>
      <c r="T135" s="70"/>
      <c r="U135" s="70"/>
    </row>
    <row r="136" s="1" customFormat="1" ht="15" spans="1:21">
      <c r="A136" s="67" t="s">
        <v>183</v>
      </c>
      <c r="B136" s="73" t="s">
        <v>184</v>
      </c>
      <c r="C136" s="69">
        <f t="shared" si="4"/>
        <v>44</v>
      </c>
      <c r="D136" s="69">
        <f>VLOOKUP(B136,[2]Sheet8!A$1:B$65536,2,0)</f>
        <v>41</v>
      </c>
      <c r="E136" s="69">
        <f t="shared" si="13"/>
        <v>3</v>
      </c>
      <c r="F136" s="70"/>
      <c r="G136" s="70"/>
      <c r="H136" s="70"/>
      <c r="I136" s="70"/>
      <c r="J136" s="70"/>
      <c r="K136" s="70"/>
      <c r="L136" s="70"/>
      <c r="M136" s="70"/>
      <c r="N136" s="70"/>
      <c r="O136" s="52"/>
      <c r="P136" s="70"/>
      <c r="Q136" s="52"/>
      <c r="R136" s="70"/>
      <c r="S136" s="52"/>
      <c r="T136" s="70">
        <f>VLOOKUP(B136,'[2]10高中助学金'!R$1:S$65536,2,0)</f>
        <v>3</v>
      </c>
      <c r="U136" s="70">
        <f>VLOOKUP(B136,'[2]11高中免学费'!AP$1:AQ$65536,2,0)</f>
        <v>0</v>
      </c>
    </row>
    <row r="137" s="1" customFormat="1" ht="15" spans="1:21">
      <c r="A137" s="67" t="s">
        <v>185</v>
      </c>
      <c r="B137" s="73" t="s">
        <v>186</v>
      </c>
      <c r="C137" s="69">
        <f t="shared" si="4"/>
        <v>35</v>
      </c>
      <c r="D137" s="69">
        <f>VLOOKUP(B137,[2]Sheet8!A$1:B$65536,2,0)</f>
        <v>30</v>
      </c>
      <c r="E137" s="69">
        <f t="shared" si="13"/>
        <v>5</v>
      </c>
      <c r="F137" s="70"/>
      <c r="G137" s="70"/>
      <c r="H137" s="70"/>
      <c r="I137" s="70"/>
      <c r="J137" s="70"/>
      <c r="K137" s="70"/>
      <c r="L137" s="70"/>
      <c r="M137" s="70"/>
      <c r="N137" s="70"/>
      <c r="O137" s="52"/>
      <c r="P137" s="70"/>
      <c r="Q137" s="52"/>
      <c r="R137" s="70"/>
      <c r="S137" s="52"/>
      <c r="T137" s="70">
        <f>VLOOKUP(B137,'[2]10高中助学金'!R$1:S$65536,2,0)</f>
        <v>2</v>
      </c>
      <c r="U137" s="70">
        <f>VLOOKUP(B137,'[2]11高中免学费'!AP$1:AQ$65536,2,0)</f>
        <v>3</v>
      </c>
    </row>
    <row r="138" s="1" customFormat="1" ht="15" spans="1:21">
      <c r="A138" s="67" t="s">
        <v>187</v>
      </c>
      <c r="B138" s="73" t="s">
        <v>188</v>
      </c>
      <c r="C138" s="69">
        <f t="shared" ref="C138:C201" si="14">D138+E138</f>
        <v>205</v>
      </c>
      <c r="D138" s="69">
        <v>192</v>
      </c>
      <c r="E138" s="69">
        <f t="shared" si="13"/>
        <v>13</v>
      </c>
      <c r="F138" s="70"/>
      <c r="G138" s="70"/>
      <c r="H138" s="70"/>
      <c r="I138" s="70"/>
      <c r="J138" s="70"/>
      <c r="K138" s="70"/>
      <c r="L138" s="70"/>
      <c r="M138" s="70"/>
      <c r="N138" s="70"/>
      <c r="O138" s="52"/>
      <c r="P138" s="70"/>
      <c r="Q138" s="52"/>
      <c r="R138" s="70"/>
      <c r="S138" s="52"/>
      <c r="T138" s="70"/>
      <c r="U138" s="70">
        <v>13</v>
      </c>
    </row>
    <row r="139" s="1" customFormat="1" ht="15" spans="1:21">
      <c r="A139" s="67" t="s">
        <v>42</v>
      </c>
      <c r="B139" s="68" t="s">
        <v>189</v>
      </c>
      <c r="C139" s="69">
        <f t="shared" si="14"/>
        <v>745.81</v>
      </c>
      <c r="D139" s="69">
        <f>VLOOKUP(B139,[2]Sheet8!A$1:B$65536,2,0)</f>
        <v>641</v>
      </c>
      <c r="E139" s="69">
        <f t="shared" si="13"/>
        <v>104.81</v>
      </c>
      <c r="F139" s="70"/>
      <c r="G139" s="70"/>
      <c r="H139" s="70">
        <f>VLOOKUP(B139,'[2]3本专科国家奖学金、励志奖学金'!B$1:C$65536,2,0)</f>
        <v>4</v>
      </c>
      <c r="I139" s="70">
        <f>VLOOKUP(B139,'[2]3本专科国家奖学金、励志奖学金'!M$1:N$65536,2,0)</f>
        <v>15</v>
      </c>
      <c r="J139" s="70">
        <f>VLOOKUP(B139,'[2]4本专科国家助学金'!M$1:N$65536,2,0)</f>
        <v>57.09</v>
      </c>
      <c r="K139" s="70">
        <f>VLOOKUP(B139,'[2]5服兵役'!N$1:O$65536,2,0)</f>
        <v>15.72</v>
      </c>
      <c r="L139" s="70">
        <f>VLOOKUP(B139,'[2]6助学贷款奖补资金'!B$1:C$65536,2,0)</f>
        <v>13</v>
      </c>
      <c r="M139" s="70"/>
      <c r="N139" s="70"/>
      <c r="O139" s="52"/>
      <c r="P139" s="70"/>
      <c r="Q139" s="52"/>
      <c r="R139" s="70"/>
      <c r="S139" s="52"/>
      <c r="T139" s="70"/>
      <c r="U139" s="70"/>
    </row>
    <row r="140" s="56" customFormat="1" ht="14.25" spans="1:21">
      <c r="A140" s="60"/>
      <c r="B140" s="78" t="s">
        <v>190</v>
      </c>
      <c r="C140" s="59">
        <f t="shared" si="14"/>
        <v>5326.84</v>
      </c>
      <c r="D140" s="59">
        <f t="shared" ref="D140:U140" si="15">SUM(D141:D164)</f>
        <v>4348.83</v>
      </c>
      <c r="E140" s="59">
        <f t="shared" si="15"/>
        <v>978.01</v>
      </c>
      <c r="F140" s="59">
        <f t="shared" si="15"/>
        <v>0</v>
      </c>
      <c r="G140" s="59">
        <f t="shared" si="15"/>
        <v>0</v>
      </c>
      <c r="H140" s="59">
        <f t="shared" si="15"/>
        <v>10.4</v>
      </c>
      <c r="I140" s="59">
        <f t="shared" si="15"/>
        <v>41</v>
      </c>
      <c r="J140" s="59">
        <f t="shared" si="15"/>
        <v>159.47</v>
      </c>
      <c r="K140" s="59">
        <f t="shared" si="15"/>
        <v>213.69</v>
      </c>
      <c r="L140" s="59">
        <f t="shared" si="15"/>
        <v>17</v>
      </c>
      <c r="M140" s="59">
        <f t="shared" si="15"/>
        <v>0</v>
      </c>
      <c r="N140" s="59">
        <f t="shared" si="15"/>
        <v>31.11</v>
      </c>
      <c r="O140" s="59">
        <f t="shared" si="15"/>
        <v>29.17</v>
      </c>
      <c r="P140" s="59">
        <f t="shared" si="15"/>
        <v>5.4</v>
      </c>
      <c r="Q140" s="59">
        <f t="shared" si="15"/>
        <v>3</v>
      </c>
      <c r="R140" s="59">
        <f t="shared" si="15"/>
        <v>309</v>
      </c>
      <c r="S140" s="59">
        <f t="shared" si="15"/>
        <v>52.77</v>
      </c>
      <c r="T140" s="59">
        <f t="shared" si="15"/>
        <v>75</v>
      </c>
      <c r="U140" s="59">
        <f t="shared" si="15"/>
        <v>31</v>
      </c>
    </row>
    <row r="141" s="1" customFormat="1" ht="15" spans="1:21">
      <c r="A141" s="67" t="s">
        <v>191</v>
      </c>
      <c r="B141" s="73" t="s">
        <v>192</v>
      </c>
      <c r="C141" s="69">
        <f t="shared" si="14"/>
        <v>221</v>
      </c>
      <c r="D141" s="69">
        <f>VLOOKUP(B141,[2]Sheet8!A$1:B$65536,2,0)</f>
        <v>199</v>
      </c>
      <c r="E141" s="69">
        <f t="shared" ref="E141:E164" si="16">SUM(F141:U141)</f>
        <v>22</v>
      </c>
      <c r="F141" s="70"/>
      <c r="G141" s="70"/>
      <c r="H141" s="70"/>
      <c r="I141" s="70"/>
      <c r="J141" s="70"/>
      <c r="K141" s="70"/>
      <c r="L141" s="70"/>
      <c r="M141" s="70"/>
      <c r="N141" s="70"/>
      <c r="O141" s="52"/>
      <c r="P141" s="70"/>
      <c r="Q141" s="52"/>
      <c r="R141" s="70"/>
      <c r="S141" s="52"/>
      <c r="T141" s="70">
        <f>VLOOKUP(B141,'[2]10高中助学金'!R$1:S$65536,2,0)</f>
        <v>18</v>
      </c>
      <c r="U141" s="70">
        <f>VLOOKUP(B141,'[2]11高中免学费'!AP$1:AQ$65536,2,0)</f>
        <v>4</v>
      </c>
    </row>
    <row r="142" s="1" customFormat="1" ht="15" spans="1:21">
      <c r="A142" s="67"/>
      <c r="B142" s="73" t="s">
        <v>193</v>
      </c>
      <c r="C142" s="69">
        <f t="shared" si="14"/>
        <v>270</v>
      </c>
      <c r="D142" s="69">
        <f>VLOOKUP(B142,[2]Sheet8!A$1:B$65536,2,0)</f>
        <v>266</v>
      </c>
      <c r="E142" s="69">
        <f t="shared" si="16"/>
        <v>4</v>
      </c>
      <c r="F142" s="70"/>
      <c r="G142" s="70"/>
      <c r="H142" s="70"/>
      <c r="I142" s="70"/>
      <c r="J142" s="70"/>
      <c r="K142" s="70"/>
      <c r="L142" s="70"/>
      <c r="M142" s="70"/>
      <c r="N142" s="70"/>
      <c r="O142" s="52"/>
      <c r="P142" s="70"/>
      <c r="Q142" s="52"/>
      <c r="R142" s="70"/>
      <c r="S142" s="52"/>
      <c r="T142" s="70"/>
      <c r="U142" s="70">
        <f>VLOOKUP(B142,'[2]11高中免学费'!AP$1:AQ$65536,2,0)</f>
        <v>4</v>
      </c>
    </row>
    <row r="143" s="1" customFormat="1" ht="15" spans="1:21">
      <c r="A143" s="67"/>
      <c r="B143" s="73" t="s">
        <v>194</v>
      </c>
      <c r="C143" s="69">
        <f t="shared" si="14"/>
        <v>208.41</v>
      </c>
      <c r="D143" s="69">
        <f>VLOOKUP(B143,[2]Sheet8!A$1:B$65536,2,0)</f>
        <v>236</v>
      </c>
      <c r="E143" s="69">
        <f t="shared" si="16"/>
        <v>-27.59</v>
      </c>
      <c r="F143" s="70"/>
      <c r="G143" s="70"/>
      <c r="H143" s="70"/>
      <c r="I143" s="70"/>
      <c r="J143" s="70"/>
      <c r="K143" s="70"/>
      <c r="L143" s="70"/>
      <c r="M143" s="70"/>
      <c r="N143" s="70">
        <f>VLOOKUP(B143,'[2]8中职奖助学金'!X$1:Y$65536,2,0)</f>
        <v>0.81</v>
      </c>
      <c r="O143" s="52"/>
      <c r="P143" s="70">
        <v>0.6</v>
      </c>
      <c r="Q143" s="52"/>
      <c r="R143" s="70">
        <f>VLOOKUP(B143,'[2]9中职免学费'!AV$1:AW$65536,2,0)</f>
        <v>-29</v>
      </c>
      <c r="S143" s="52"/>
      <c r="T143" s="70"/>
      <c r="U143" s="70"/>
    </row>
    <row r="144" s="1" customFormat="1" ht="15" spans="1:21">
      <c r="A144" s="67"/>
      <c r="B144" s="73" t="s">
        <v>195</v>
      </c>
      <c r="C144" s="69">
        <f t="shared" si="14"/>
        <v>246.93</v>
      </c>
      <c r="D144" s="69">
        <f>VLOOKUP(B144,[2]Sheet8!A$1:B$65536,2,0)</f>
        <v>203.19</v>
      </c>
      <c r="E144" s="69">
        <f t="shared" si="16"/>
        <v>43.74</v>
      </c>
      <c r="F144" s="70"/>
      <c r="G144" s="70"/>
      <c r="H144" s="70"/>
      <c r="I144" s="70"/>
      <c r="J144" s="70"/>
      <c r="K144" s="70"/>
      <c r="L144" s="70"/>
      <c r="M144" s="70"/>
      <c r="N144" s="70"/>
      <c r="O144" s="70">
        <f>VLOOKUP(B144:B546,[1]助学金!$B$7:$I$114,8,0)</f>
        <v>21.45</v>
      </c>
      <c r="P144" s="70"/>
      <c r="Q144" s="70">
        <f>VLOOKUP(B144:B546,[1]国家奖学金!$B$8:$I$115,8,FALSE)</f>
        <v>1.8</v>
      </c>
      <c r="R144" s="70"/>
      <c r="S144" s="70">
        <v>20.49</v>
      </c>
      <c r="T144" s="70"/>
      <c r="U144" s="70"/>
    </row>
    <row r="145" s="1" customFormat="1" ht="15" spans="1:21">
      <c r="A145" s="67" t="s">
        <v>196</v>
      </c>
      <c r="B145" s="73" t="s">
        <v>197</v>
      </c>
      <c r="C145" s="69">
        <f t="shared" si="14"/>
        <v>89</v>
      </c>
      <c r="D145" s="69">
        <f>VLOOKUP(B145,[2]Sheet8!A$1:B$65536,2,0)</f>
        <v>96</v>
      </c>
      <c r="E145" s="69">
        <f t="shared" si="16"/>
        <v>-7</v>
      </c>
      <c r="F145" s="70"/>
      <c r="G145" s="70"/>
      <c r="H145" s="70"/>
      <c r="I145" s="70"/>
      <c r="J145" s="70"/>
      <c r="K145" s="70"/>
      <c r="L145" s="70"/>
      <c r="M145" s="70"/>
      <c r="N145" s="70"/>
      <c r="O145" s="52"/>
      <c r="P145" s="70"/>
      <c r="Q145" s="52"/>
      <c r="R145" s="70"/>
      <c r="S145" s="52"/>
      <c r="T145" s="70">
        <f>VLOOKUP(B145,'[2]10高中助学金'!R$1:S$65536,2,0)</f>
        <v>-10</v>
      </c>
      <c r="U145" s="70">
        <f>VLOOKUP(B145,'[2]11高中免学费'!AP$1:AQ$65536,2,0)</f>
        <v>3</v>
      </c>
    </row>
    <row r="146" s="1" customFormat="1" ht="15" spans="1:21">
      <c r="A146" s="67"/>
      <c r="B146" s="73" t="s">
        <v>198</v>
      </c>
      <c r="C146" s="69">
        <f t="shared" si="14"/>
        <v>356.47</v>
      </c>
      <c r="D146" s="69">
        <f>VLOOKUP(B146,[2]Sheet8!A$1:B$65536,2,0)</f>
        <v>315</v>
      </c>
      <c r="E146" s="69">
        <f t="shared" si="16"/>
        <v>41.47</v>
      </c>
      <c r="F146" s="70"/>
      <c r="G146" s="70"/>
      <c r="H146" s="70"/>
      <c r="I146" s="70"/>
      <c r="J146" s="70"/>
      <c r="K146" s="70"/>
      <c r="L146" s="70"/>
      <c r="M146" s="70"/>
      <c r="N146" s="70">
        <f>VLOOKUP(B146,'[2]8中职奖助学金'!X$1:Y$65536,2,0)</f>
        <v>-0.73</v>
      </c>
      <c r="O146" s="52"/>
      <c r="P146" s="70">
        <v>1.2</v>
      </c>
      <c r="Q146" s="52"/>
      <c r="R146" s="70">
        <f>VLOOKUP(B146,'[2]9中职免学费'!AV$1:AW$65536,2,0)</f>
        <v>41</v>
      </c>
      <c r="S146" s="52"/>
      <c r="T146" s="70"/>
      <c r="U146" s="70"/>
    </row>
    <row r="147" s="1" customFormat="1" ht="15" spans="1:21">
      <c r="A147" s="67"/>
      <c r="B147" s="73" t="s">
        <v>199</v>
      </c>
      <c r="C147" s="69">
        <f t="shared" si="14"/>
        <v>161.88</v>
      </c>
      <c r="D147" s="69">
        <f>VLOOKUP(B147,[2]Sheet8!A$1:B$65536,2,0)</f>
        <v>147.73</v>
      </c>
      <c r="E147" s="69">
        <f t="shared" si="16"/>
        <v>14.15</v>
      </c>
      <c r="F147" s="70"/>
      <c r="G147" s="70"/>
      <c r="H147" s="70"/>
      <c r="I147" s="70"/>
      <c r="J147" s="70"/>
      <c r="K147" s="70"/>
      <c r="L147" s="70"/>
      <c r="M147" s="70"/>
      <c r="N147" s="70"/>
      <c r="O147" s="70">
        <f>VLOOKUP(B147:B549,[1]助学金!$B$7:$I$114,8,0)</f>
        <v>0</v>
      </c>
      <c r="P147" s="70"/>
      <c r="Q147" s="70">
        <f>VLOOKUP(B147:B549,[1]国家奖学金!$B$8:$I$115,8,FALSE)</f>
        <v>0.6</v>
      </c>
      <c r="R147" s="70"/>
      <c r="S147" s="70">
        <v>13.55</v>
      </c>
      <c r="T147" s="70"/>
      <c r="U147" s="70"/>
    </row>
    <row r="148" s="1" customFormat="1" ht="15" spans="1:21">
      <c r="A148" s="67" t="s">
        <v>200</v>
      </c>
      <c r="B148" s="73" t="s">
        <v>201</v>
      </c>
      <c r="C148" s="69">
        <f t="shared" si="14"/>
        <v>148</v>
      </c>
      <c r="D148" s="69">
        <f>VLOOKUP(B148,[2]Sheet8!A$1:B$65536,2,0)</f>
        <v>133</v>
      </c>
      <c r="E148" s="69">
        <f t="shared" si="16"/>
        <v>15</v>
      </c>
      <c r="F148" s="70"/>
      <c r="G148" s="70"/>
      <c r="H148" s="70"/>
      <c r="I148" s="70"/>
      <c r="J148" s="70"/>
      <c r="K148" s="70"/>
      <c r="L148" s="70"/>
      <c r="M148" s="70"/>
      <c r="N148" s="70"/>
      <c r="O148" s="52"/>
      <c r="P148" s="70"/>
      <c r="Q148" s="52"/>
      <c r="R148" s="70"/>
      <c r="S148" s="52"/>
      <c r="T148" s="70">
        <f>VLOOKUP(B148,'[2]10高中助学金'!R$1:S$65536,2,0)</f>
        <v>11</v>
      </c>
      <c r="U148" s="70">
        <f>VLOOKUP(B148,'[2]11高中免学费'!AP$1:AQ$65536,2,0)</f>
        <v>4</v>
      </c>
    </row>
    <row r="149" s="1" customFormat="1" ht="15" spans="1:21">
      <c r="A149" s="67"/>
      <c r="B149" s="73" t="s">
        <v>202</v>
      </c>
      <c r="C149" s="69">
        <f t="shared" si="14"/>
        <v>226.25</v>
      </c>
      <c r="D149" s="69">
        <f>VLOOKUP(B149,[2]Sheet8!A$1:B$65536,2,0)</f>
        <v>136</v>
      </c>
      <c r="E149" s="69">
        <f t="shared" si="16"/>
        <v>90.25</v>
      </c>
      <c r="F149" s="70"/>
      <c r="G149" s="70"/>
      <c r="H149" s="70"/>
      <c r="I149" s="70"/>
      <c r="J149" s="70"/>
      <c r="K149" s="70"/>
      <c r="L149" s="70"/>
      <c r="M149" s="70"/>
      <c r="N149" s="70">
        <f>VLOOKUP(B149,'[2]8中职奖助学金'!X$1:Y$65536,2,0)</f>
        <v>11.65</v>
      </c>
      <c r="O149" s="52"/>
      <c r="P149" s="70">
        <v>0.6</v>
      </c>
      <c r="Q149" s="52"/>
      <c r="R149" s="70">
        <f>VLOOKUP(B149,'[2]9中职免学费'!AV$1:AW$65536,2,0)</f>
        <v>78</v>
      </c>
      <c r="S149" s="52"/>
      <c r="T149" s="70"/>
      <c r="U149" s="70"/>
    </row>
    <row r="150" s="1" customFormat="1" ht="15" spans="1:21">
      <c r="A150" s="67"/>
      <c r="B150" s="73" t="s">
        <v>203</v>
      </c>
      <c r="C150" s="69">
        <f t="shared" si="14"/>
        <v>7.29</v>
      </c>
      <c r="D150" s="69">
        <f>VLOOKUP(B150,[2]Sheet8!A$1:B$65536,2,0)</f>
        <v>6.03</v>
      </c>
      <c r="E150" s="69">
        <f t="shared" si="16"/>
        <v>1.26</v>
      </c>
      <c r="F150" s="70"/>
      <c r="G150" s="70"/>
      <c r="H150" s="70"/>
      <c r="I150" s="70"/>
      <c r="J150" s="70"/>
      <c r="K150" s="70"/>
      <c r="L150" s="70"/>
      <c r="M150" s="70"/>
      <c r="N150" s="70"/>
      <c r="O150" s="70">
        <f>VLOOKUP(B150:B552,[1]助学金!$B$7:$I$114,8,0)</f>
        <v>0.57</v>
      </c>
      <c r="P150" s="70"/>
      <c r="Q150" s="70">
        <f>VLOOKUP(B150:B552,[1]国家奖学金!$B$8:$I$115,8,FALSE)</f>
        <v>0</v>
      </c>
      <c r="R150" s="70"/>
      <c r="S150" s="70">
        <v>0.69</v>
      </c>
      <c r="T150" s="70"/>
      <c r="U150" s="70"/>
    </row>
    <row r="151" s="1" customFormat="1" ht="15" spans="1:21">
      <c r="A151" s="67" t="s">
        <v>204</v>
      </c>
      <c r="B151" s="73" t="s">
        <v>205</v>
      </c>
      <c r="C151" s="69">
        <f t="shared" si="14"/>
        <v>107</v>
      </c>
      <c r="D151" s="69">
        <f>VLOOKUP(B151,[2]Sheet8!A$1:B$65536,2,0)</f>
        <v>97</v>
      </c>
      <c r="E151" s="69">
        <f t="shared" si="16"/>
        <v>10</v>
      </c>
      <c r="F151" s="70"/>
      <c r="G151" s="70"/>
      <c r="H151" s="70"/>
      <c r="I151" s="70"/>
      <c r="J151" s="70"/>
      <c r="K151" s="70"/>
      <c r="L151" s="70"/>
      <c r="M151" s="70"/>
      <c r="N151" s="70"/>
      <c r="O151" s="52"/>
      <c r="P151" s="70"/>
      <c r="Q151" s="52"/>
      <c r="R151" s="70"/>
      <c r="S151" s="52"/>
      <c r="T151" s="70">
        <f>VLOOKUP(B151,'[2]10高中助学金'!R$1:S$65536,2,0)</f>
        <v>8</v>
      </c>
      <c r="U151" s="70">
        <f>VLOOKUP(B151,'[2]11高中免学费'!AP$1:AQ$65536,2,0)</f>
        <v>2</v>
      </c>
    </row>
    <row r="152" s="1" customFormat="1" ht="15" spans="1:21">
      <c r="A152" s="67"/>
      <c r="B152" s="73" t="s">
        <v>206</v>
      </c>
      <c r="C152" s="69">
        <f t="shared" si="14"/>
        <v>243.61</v>
      </c>
      <c r="D152" s="69">
        <f>VLOOKUP(B152,[2]Sheet8!A$1:B$65536,2,0)</f>
        <v>186</v>
      </c>
      <c r="E152" s="69">
        <f t="shared" si="16"/>
        <v>57.61</v>
      </c>
      <c r="F152" s="70"/>
      <c r="G152" s="70"/>
      <c r="H152" s="70"/>
      <c r="I152" s="70"/>
      <c r="J152" s="70"/>
      <c r="K152" s="70"/>
      <c r="L152" s="70"/>
      <c r="M152" s="70"/>
      <c r="N152" s="70">
        <f>VLOOKUP(B152,'[2]8中职奖助学金'!X$1:Y$65536,2,0)</f>
        <v>3.01</v>
      </c>
      <c r="O152" s="52"/>
      <c r="P152" s="70">
        <v>0.6</v>
      </c>
      <c r="Q152" s="52"/>
      <c r="R152" s="70">
        <f>VLOOKUP(B152,'[2]9中职免学费'!AV$1:AW$65536,2,0)</f>
        <v>54</v>
      </c>
      <c r="S152" s="52"/>
      <c r="T152" s="70"/>
      <c r="U152" s="70"/>
    </row>
    <row r="153" s="1" customFormat="1" ht="15" spans="1:21">
      <c r="A153" s="67"/>
      <c r="B153" s="73" t="s">
        <v>207</v>
      </c>
      <c r="C153" s="69">
        <f t="shared" si="14"/>
        <v>61.56</v>
      </c>
      <c r="D153" s="69">
        <f>VLOOKUP(B153,[2]Sheet8!A$1:B$65536,2,0)</f>
        <v>55.52</v>
      </c>
      <c r="E153" s="69">
        <f t="shared" si="16"/>
        <v>6.04</v>
      </c>
      <c r="F153" s="70"/>
      <c r="G153" s="70"/>
      <c r="H153" s="70"/>
      <c r="I153" s="70"/>
      <c r="J153" s="70"/>
      <c r="K153" s="70"/>
      <c r="L153" s="70"/>
      <c r="M153" s="70"/>
      <c r="N153" s="70"/>
      <c r="O153" s="70">
        <f>VLOOKUP(B153:B555,[1]助学金!$B$7:$I$114,8,0)</f>
        <v>1.72</v>
      </c>
      <c r="P153" s="70"/>
      <c r="Q153" s="70">
        <f>VLOOKUP(B153:B555,[1]国家奖学金!$B$8:$I$115,8,FALSE)</f>
        <v>0</v>
      </c>
      <c r="R153" s="70"/>
      <c r="S153" s="70">
        <v>4.32</v>
      </c>
      <c r="T153" s="70"/>
      <c r="U153" s="70"/>
    </row>
    <row r="154" s="1" customFormat="1" ht="15" spans="1:21">
      <c r="A154" s="67" t="s">
        <v>208</v>
      </c>
      <c r="B154" s="73" t="s">
        <v>209</v>
      </c>
      <c r="C154" s="69">
        <f t="shared" si="14"/>
        <v>195</v>
      </c>
      <c r="D154" s="69">
        <f>VLOOKUP(B154,[2]Sheet8!A$1:B$65536,2,0)</f>
        <v>175</v>
      </c>
      <c r="E154" s="69">
        <f t="shared" si="16"/>
        <v>20</v>
      </c>
      <c r="F154" s="70"/>
      <c r="G154" s="70"/>
      <c r="H154" s="70"/>
      <c r="I154" s="70"/>
      <c r="J154" s="70"/>
      <c r="K154" s="70"/>
      <c r="L154" s="70"/>
      <c r="M154" s="70"/>
      <c r="N154" s="70"/>
      <c r="O154" s="52"/>
      <c r="P154" s="70"/>
      <c r="Q154" s="52"/>
      <c r="R154" s="70"/>
      <c r="S154" s="52"/>
      <c r="T154" s="70">
        <f>VLOOKUP(B154,'[2]10高中助学金'!R$1:S$65536,2,0)</f>
        <v>15</v>
      </c>
      <c r="U154" s="70">
        <f>VLOOKUP(B154,'[2]11高中免学费'!AP$1:AQ$65536,2,0)</f>
        <v>5</v>
      </c>
    </row>
    <row r="155" s="1" customFormat="1" ht="24" spans="1:21">
      <c r="A155" s="67"/>
      <c r="B155" s="73" t="s">
        <v>210</v>
      </c>
      <c r="C155" s="69">
        <f t="shared" si="14"/>
        <v>395.19</v>
      </c>
      <c r="D155" s="69">
        <v>274</v>
      </c>
      <c r="E155" s="69">
        <f t="shared" si="16"/>
        <v>121.19</v>
      </c>
      <c r="F155" s="70"/>
      <c r="G155" s="70"/>
      <c r="H155" s="70"/>
      <c r="I155" s="70"/>
      <c r="J155" s="70"/>
      <c r="K155" s="70"/>
      <c r="L155" s="70"/>
      <c r="M155" s="70"/>
      <c r="N155" s="70">
        <v>1.99</v>
      </c>
      <c r="O155" s="52"/>
      <c r="P155" s="70">
        <v>1.2</v>
      </c>
      <c r="Q155" s="52"/>
      <c r="R155" s="70">
        <f>VLOOKUP(B155,'[2]9中职免学费'!AV$1:AW$65536,2,0)</f>
        <v>118</v>
      </c>
      <c r="S155" s="52"/>
      <c r="T155" s="70"/>
      <c r="U155" s="70"/>
    </row>
    <row r="156" s="1" customFormat="1" ht="15" spans="1:21">
      <c r="A156" s="67"/>
      <c r="B156" s="73" t="s">
        <v>211</v>
      </c>
      <c r="C156" s="69">
        <f t="shared" si="14"/>
        <v>96.62</v>
      </c>
      <c r="D156" s="69">
        <f>VLOOKUP(B156,[2]Sheet8!A$1:B$65536,2,0)</f>
        <v>86.61</v>
      </c>
      <c r="E156" s="69">
        <f t="shared" si="16"/>
        <v>10.01</v>
      </c>
      <c r="F156" s="70"/>
      <c r="G156" s="70"/>
      <c r="H156" s="70"/>
      <c r="I156" s="70"/>
      <c r="J156" s="70"/>
      <c r="K156" s="70"/>
      <c r="L156" s="70"/>
      <c r="M156" s="70"/>
      <c r="N156" s="70"/>
      <c r="O156" s="70">
        <f>VLOOKUP(B156:B558,[1]助学金!$B$7:$I$114,8,0)</f>
        <v>1.14</v>
      </c>
      <c r="P156" s="70"/>
      <c r="Q156" s="70">
        <f>VLOOKUP(B156:B558,[1]国家奖学金!$B$8:$I$115,8,FALSE)</f>
        <v>0.6</v>
      </c>
      <c r="R156" s="70"/>
      <c r="S156" s="70">
        <v>8.27000000000001</v>
      </c>
      <c r="T156" s="70"/>
      <c r="U156" s="70"/>
    </row>
    <row r="157" s="1" customFormat="1" ht="15" spans="1:21">
      <c r="A157" s="67" t="s">
        <v>212</v>
      </c>
      <c r="B157" s="73" t="s">
        <v>213</v>
      </c>
      <c r="C157" s="69">
        <f t="shared" si="14"/>
        <v>94</v>
      </c>
      <c r="D157" s="69">
        <f>VLOOKUP(B157,[2]Sheet8!A$1:B$65536,2,0)</f>
        <v>87</v>
      </c>
      <c r="E157" s="69">
        <f t="shared" si="16"/>
        <v>7</v>
      </c>
      <c r="F157" s="70"/>
      <c r="G157" s="70"/>
      <c r="H157" s="70"/>
      <c r="I157" s="70"/>
      <c r="J157" s="70"/>
      <c r="K157" s="70"/>
      <c r="L157" s="70"/>
      <c r="M157" s="70"/>
      <c r="N157" s="70"/>
      <c r="O157" s="52"/>
      <c r="P157" s="70"/>
      <c r="Q157" s="52"/>
      <c r="R157" s="70"/>
      <c r="S157" s="52"/>
      <c r="T157" s="70">
        <f>VLOOKUP(B157,'[2]10高中助学金'!R$1:S$65536,2,0)</f>
        <v>4</v>
      </c>
      <c r="U157" s="70">
        <f>VLOOKUP(B157,'[2]11高中免学费'!AP$1:AQ$65536,2,0)</f>
        <v>3</v>
      </c>
    </row>
    <row r="158" s="1" customFormat="1" ht="15" spans="1:21">
      <c r="A158" s="67"/>
      <c r="B158" s="73" t="s">
        <v>214</v>
      </c>
      <c r="C158" s="69">
        <f t="shared" si="14"/>
        <v>161.56</v>
      </c>
      <c r="D158" s="69">
        <f>VLOOKUP(B158,[2]Sheet8!A$1:B$65536,2,0)</f>
        <v>113</v>
      </c>
      <c r="E158" s="69">
        <f t="shared" si="16"/>
        <v>48.56</v>
      </c>
      <c r="F158" s="70"/>
      <c r="G158" s="70"/>
      <c r="H158" s="70"/>
      <c r="I158" s="70"/>
      <c r="J158" s="70"/>
      <c r="K158" s="70"/>
      <c r="L158" s="70"/>
      <c r="M158" s="70"/>
      <c r="N158" s="70">
        <f>VLOOKUP(B158,'[2]8中职奖助学金'!X$1:Y$65536,2,0)</f>
        <v>11.96</v>
      </c>
      <c r="O158" s="52"/>
      <c r="P158" s="70">
        <v>0.6</v>
      </c>
      <c r="Q158" s="52"/>
      <c r="R158" s="70">
        <f>VLOOKUP(B158,'[2]9中职免学费'!AV$1:AW$65536,2,0)</f>
        <v>36</v>
      </c>
      <c r="S158" s="52"/>
      <c r="T158" s="70"/>
      <c r="U158" s="70"/>
    </row>
    <row r="159" s="1" customFormat="1" ht="15" spans="1:21">
      <c r="A159" s="67"/>
      <c r="B159" s="73" t="s">
        <v>215</v>
      </c>
      <c r="C159" s="69">
        <f t="shared" si="14"/>
        <v>64.36</v>
      </c>
      <c r="D159" s="69">
        <f>VLOOKUP(B159,[2]Sheet8!A$1:B$65536,2,0)</f>
        <v>55.49</v>
      </c>
      <c r="E159" s="69">
        <f t="shared" si="16"/>
        <v>8.87</v>
      </c>
      <c r="F159" s="70"/>
      <c r="G159" s="70"/>
      <c r="H159" s="70"/>
      <c r="I159" s="70"/>
      <c r="J159" s="70"/>
      <c r="K159" s="70"/>
      <c r="L159" s="70"/>
      <c r="M159" s="70"/>
      <c r="N159" s="70"/>
      <c r="O159" s="70">
        <f>VLOOKUP(B159:B561,[1]助学金!$B$7:$I$114,8,0)</f>
        <v>3.72</v>
      </c>
      <c r="P159" s="70"/>
      <c r="Q159" s="70">
        <f>VLOOKUP(B159:B561,[1]国家奖学金!$B$8:$I$115,8,FALSE)</f>
        <v>0</v>
      </c>
      <c r="R159" s="70"/>
      <c r="S159" s="70">
        <v>5.15</v>
      </c>
      <c r="T159" s="70"/>
      <c r="U159" s="70"/>
    </row>
    <row r="160" s="1" customFormat="1" ht="15" spans="1:21">
      <c r="A160" s="67" t="s">
        <v>216</v>
      </c>
      <c r="B160" s="73" t="s">
        <v>217</v>
      </c>
      <c r="C160" s="69">
        <f t="shared" si="14"/>
        <v>133</v>
      </c>
      <c r="D160" s="69">
        <f>VLOOKUP(B160,[2]Sheet8!A$1:B$65536,2,0)</f>
        <v>112</v>
      </c>
      <c r="E160" s="69">
        <f t="shared" si="16"/>
        <v>21</v>
      </c>
      <c r="F160" s="70"/>
      <c r="G160" s="70"/>
      <c r="H160" s="70"/>
      <c r="I160" s="70"/>
      <c r="J160" s="70"/>
      <c r="K160" s="70"/>
      <c r="L160" s="70"/>
      <c r="M160" s="70"/>
      <c r="N160" s="70"/>
      <c r="O160" s="52"/>
      <c r="P160" s="70"/>
      <c r="Q160" s="52"/>
      <c r="R160" s="70"/>
      <c r="S160" s="52"/>
      <c r="T160" s="70">
        <f>VLOOKUP(B160,'[2]10高中助学金'!R$1:S$65536,2,0)</f>
        <v>15</v>
      </c>
      <c r="U160" s="70">
        <f>VLOOKUP(B160,'[2]11高中免学费'!AP$1:AQ$65536,2,0)</f>
        <v>6</v>
      </c>
    </row>
    <row r="161" s="1" customFormat="1" ht="15" spans="1:21">
      <c r="A161" s="67"/>
      <c r="B161" s="73" t="s">
        <v>218</v>
      </c>
      <c r="C161" s="69">
        <f t="shared" si="14"/>
        <v>52.02</v>
      </c>
      <c r="D161" s="69">
        <f>VLOOKUP(B161,[2]Sheet8!A$1:B$65536,2,0)</f>
        <v>38</v>
      </c>
      <c r="E161" s="69">
        <f t="shared" si="16"/>
        <v>14.02</v>
      </c>
      <c r="F161" s="70"/>
      <c r="G161" s="70"/>
      <c r="H161" s="70"/>
      <c r="I161" s="70"/>
      <c r="J161" s="70"/>
      <c r="K161" s="70"/>
      <c r="L161" s="70"/>
      <c r="M161" s="70"/>
      <c r="N161" s="70">
        <f>VLOOKUP(B161,'[2]8中职奖助学金'!X$1:Y$65536,2,0)</f>
        <v>2.42</v>
      </c>
      <c r="O161" s="52"/>
      <c r="P161" s="70">
        <v>0.6</v>
      </c>
      <c r="Q161" s="52"/>
      <c r="R161" s="70">
        <f>VLOOKUP(B161,'[2]9中职免学费'!AV$1:AW$65536,2,0)</f>
        <v>11</v>
      </c>
      <c r="S161" s="52"/>
      <c r="T161" s="70"/>
      <c r="U161" s="70"/>
    </row>
    <row r="162" s="1" customFormat="1" ht="15" spans="1:21">
      <c r="A162" s="67"/>
      <c r="B162" s="73" t="s">
        <v>219</v>
      </c>
      <c r="C162" s="69">
        <f t="shared" si="14"/>
        <v>3.13</v>
      </c>
      <c r="D162" s="69">
        <f>VLOOKUP(B162,[2]Sheet8!A$1:B$65536,2,0)</f>
        <v>2.26</v>
      </c>
      <c r="E162" s="69">
        <f t="shared" si="16"/>
        <v>0.870000000000001</v>
      </c>
      <c r="F162" s="70"/>
      <c r="G162" s="70"/>
      <c r="H162" s="70"/>
      <c r="I162" s="70"/>
      <c r="J162" s="70"/>
      <c r="K162" s="70"/>
      <c r="L162" s="70"/>
      <c r="M162" s="70"/>
      <c r="N162" s="70"/>
      <c r="O162" s="70">
        <f>VLOOKUP(B162:B564,[1]助学金!$B$7:$I$114,8,0)</f>
        <v>0.57</v>
      </c>
      <c r="P162" s="70"/>
      <c r="Q162" s="70">
        <f>VLOOKUP(B162:B564,[1]国家奖学金!$B$8:$I$115,8,FALSE)</f>
        <v>0</v>
      </c>
      <c r="R162" s="70"/>
      <c r="S162" s="70">
        <v>0.300000000000001</v>
      </c>
      <c r="T162" s="70"/>
      <c r="U162" s="70"/>
    </row>
    <row r="163" s="1" customFormat="1" ht="15" spans="1:21">
      <c r="A163" s="67" t="s">
        <v>220</v>
      </c>
      <c r="B163" s="73" t="s">
        <v>221</v>
      </c>
      <c r="C163" s="69">
        <f t="shared" si="14"/>
        <v>14</v>
      </c>
      <c r="D163" s="69"/>
      <c r="E163" s="69">
        <f t="shared" si="16"/>
        <v>14</v>
      </c>
      <c r="F163" s="70"/>
      <c r="G163" s="70"/>
      <c r="H163" s="70"/>
      <c r="I163" s="70"/>
      <c r="J163" s="70"/>
      <c r="K163" s="70"/>
      <c r="L163" s="70"/>
      <c r="M163" s="70"/>
      <c r="N163" s="70"/>
      <c r="O163" s="52"/>
      <c r="P163" s="70"/>
      <c r="Q163" s="52"/>
      <c r="R163" s="70"/>
      <c r="S163" s="52"/>
      <c r="T163" s="70">
        <v>14</v>
      </c>
      <c r="U163" s="70"/>
    </row>
    <row r="164" s="1" customFormat="1" ht="15" spans="1:21">
      <c r="A164" s="67" t="s">
        <v>42</v>
      </c>
      <c r="B164" s="68" t="s">
        <v>222</v>
      </c>
      <c r="C164" s="69">
        <f t="shared" si="14"/>
        <v>1770.56</v>
      </c>
      <c r="D164" s="69">
        <f>VLOOKUP(B164,[2]Sheet8!A$1:B$65536,2,0)</f>
        <v>1329</v>
      </c>
      <c r="E164" s="69">
        <f t="shared" si="16"/>
        <v>441.56</v>
      </c>
      <c r="F164" s="70"/>
      <c r="G164" s="70"/>
      <c r="H164" s="70">
        <f>VLOOKUP(B164,'[2]3本专科国家奖学金、励志奖学金'!B$1:C$65536,2,0)</f>
        <v>10.4</v>
      </c>
      <c r="I164" s="70">
        <f>VLOOKUP(B164,'[2]3本专科国家奖学金、励志奖学金'!M$1:N$65536,2,0)</f>
        <v>41</v>
      </c>
      <c r="J164" s="70">
        <f>VLOOKUP(B164,'[2]4本专科国家助学金'!M$1:N$65536,2,0)</f>
        <v>159.47</v>
      </c>
      <c r="K164" s="70">
        <f>VLOOKUP(B164,'[2]5服兵役'!N$1:O$65536,2,0)</f>
        <v>213.69</v>
      </c>
      <c r="L164" s="70">
        <f>VLOOKUP(B164,'[2]6助学贷款奖补资金'!B$1:C$65536,2,0)</f>
        <v>17</v>
      </c>
      <c r="M164" s="70"/>
      <c r="N164" s="70"/>
      <c r="O164" s="52"/>
      <c r="P164" s="70"/>
      <c r="Q164" s="52"/>
      <c r="R164" s="70"/>
      <c r="S164" s="52"/>
      <c r="T164" s="70"/>
      <c r="U164" s="70"/>
    </row>
    <row r="165" s="56" customFormat="1" ht="14.25" spans="1:21">
      <c r="A165" s="60"/>
      <c r="B165" s="78" t="s">
        <v>223</v>
      </c>
      <c r="C165" s="59">
        <f t="shared" si="14"/>
        <v>2498.68</v>
      </c>
      <c r="D165" s="59">
        <f t="shared" ref="D165:U165" si="17">SUM(D166:D173)</f>
        <v>2132.56</v>
      </c>
      <c r="E165" s="59">
        <f t="shared" si="17"/>
        <v>366.12</v>
      </c>
      <c r="F165" s="59">
        <f t="shared" si="17"/>
        <v>0</v>
      </c>
      <c r="G165" s="59">
        <f t="shared" si="17"/>
        <v>0</v>
      </c>
      <c r="H165" s="59">
        <f t="shared" si="17"/>
        <v>7.2</v>
      </c>
      <c r="I165" s="59">
        <f t="shared" si="17"/>
        <v>29.5</v>
      </c>
      <c r="J165" s="59">
        <f t="shared" si="17"/>
        <v>113.54</v>
      </c>
      <c r="K165" s="59">
        <f t="shared" si="17"/>
        <v>29.75</v>
      </c>
      <c r="L165" s="59">
        <f t="shared" si="17"/>
        <v>19</v>
      </c>
      <c r="M165" s="59">
        <f t="shared" si="17"/>
        <v>0</v>
      </c>
      <c r="N165" s="59">
        <f t="shared" si="17"/>
        <v>27.69</v>
      </c>
      <c r="O165" s="59">
        <f t="shared" si="17"/>
        <v>0</v>
      </c>
      <c r="P165" s="59">
        <f t="shared" si="17"/>
        <v>3</v>
      </c>
      <c r="Q165" s="59">
        <f t="shared" si="17"/>
        <v>0.6</v>
      </c>
      <c r="R165" s="59">
        <f t="shared" si="17"/>
        <v>64</v>
      </c>
      <c r="S165" s="59">
        <f t="shared" si="17"/>
        <v>16.84</v>
      </c>
      <c r="T165" s="59">
        <f t="shared" si="17"/>
        <v>42</v>
      </c>
      <c r="U165" s="59">
        <f t="shared" si="17"/>
        <v>13</v>
      </c>
    </row>
    <row r="166" s="1" customFormat="1" ht="15" spans="1:21">
      <c r="A166" s="67" t="s">
        <v>224</v>
      </c>
      <c r="B166" s="73" t="s">
        <v>225</v>
      </c>
      <c r="C166" s="69">
        <f t="shared" si="14"/>
        <v>175</v>
      </c>
      <c r="D166" s="69">
        <f>VLOOKUP(B166,[2]Sheet8!A$1:B$65536,2,0)</f>
        <v>159</v>
      </c>
      <c r="E166" s="69">
        <f t="shared" ref="E166:E173" si="18">SUM(F166:U166)</f>
        <v>16</v>
      </c>
      <c r="F166" s="70"/>
      <c r="G166" s="70"/>
      <c r="H166" s="70"/>
      <c r="I166" s="70"/>
      <c r="J166" s="70"/>
      <c r="K166" s="70"/>
      <c r="L166" s="70"/>
      <c r="M166" s="70"/>
      <c r="N166" s="70"/>
      <c r="O166" s="52"/>
      <c r="P166" s="70"/>
      <c r="Q166" s="52"/>
      <c r="R166" s="70"/>
      <c r="S166" s="52"/>
      <c r="T166" s="70">
        <f>VLOOKUP(B166,'[2]10高中助学金'!R$1:S$65536,2,0)</f>
        <v>15</v>
      </c>
      <c r="U166" s="70">
        <f>VLOOKUP(B166,'[2]11高中免学费'!AP$1:AQ$65536,2,0)</f>
        <v>1</v>
      </c>
    </row>
    <row r="167" s="1" customFormat="1" ht="15" spans="1:21">
      <c r="A167" s="67" t="s">
        <v>226</v>
      </c>
      <c r="B167" s="73" t="s">
        <v>227</v>
      </c>
      <c r="C167" s="69">
        <f t="shared" si="14"/>
        <v>17</v>
      </c>
      <c r="D167" s="69">
        <f>VLOOKUP(B167,[2]Sheet8!A$1:B$65536,2,0)</f>
        <v>15</v>
      </c>
      <c r="E167" s="69">
        <f t="shared" si="18"/>
        <v>2</v>
      </c>
      <c r="F167" s="70"/>
      <c r="G167" s="70"/>
      <c r="H167" s="70"/>
      <c r="I167" s="70"/>
      <c r="J167" s="70"/>
      <c r="K167" s="70"/>
      <c r="L167" s="70"/>
      <c r="M167" s="70"/>
      <c r="N167" s="70"/>
      <c r="O167" s="52"/>
      <c r="P167" s="70"/>
      <c r="Q167" s="52"/>
      <c r="R167" s="70"/>
      <c r="S167" s="52"/>
      <c r="T167" s="70">
        <f>VLOOKUP(B167,'[2]10高中助学金'!R$1:S$65536,2,0)</f>
        <v>2</v>
      </c>
      <c r="U167" s="70">
        <f>VLOOKUP(B167,'[2]11高中免学费'!AP$1:AQ$65536,2,0)</f>
        <v>0</v>
      </c>
    </row>
    <row r="168" s="1" customFormat="1" ht="15" spans="1:21">
      <c r="A168" s="67" t="s">
        <v>228</v>
      </c>
      <c r="B168" s="73" t="s">
        <v>229</v>
      </c>
      <c r="C168" s="69">
        <f t="shared" si="14"/>
        <v>86</v>
      </c>
      <c r="D168" s="69">
        <f>VLOOKUP(B168,[2]Sheet8!A$1:B$65536,2,0)</f>
        <v>75</v>
      </c>
      <c r="E168" s="69">
        <f t="shared" si="18"/>
        <v>11</v>
      </c>
      <c r="F168" s="70"/>
      <c r="G168" s="70"/>
      <c r="H168" s="70"/>
      <c r="I168" s="70"/>
      <c r="J168" s="70"/>
      <c r="K168" s="70"/>
      <c r="L168" s="70"/>
      <c r="M168" s="70"/>
      <c r="N168" s="70"/>
      <c r="O168" s="52"/>
      <c r="P168" s="70"/>
      <c r="Q168" s="52"/>
      <c r="R168" s="70"/>
      <c r="S168" s="52"/>
      <c r="T168" s="70">
        <f>VLOOKUP(B168,'[2]10高中助学金'!R$1:S$65536,2,0)</f>
        <v>7</v>
      </c>
      <c r="U168" s="70">
        <f>VLOOKUP(B168,'[2]11高中免学费'!AP$1:AQ$65536,2,0)</f>
        <v>4</v>
      </c>
    </row>
    <row r="169" s="1" customFormat="1" ht="15" spans="1:21">
      <c r="A169" s="67" t="s">
        <v>230</v>
      </c>
      <c r="B169" s="73" t="s">
        <v>231</v>
      </c>
      <c r="C169" s="69">
        <f t="shared" si="14"/>
        <v>38</v>
      </c>
      <c r="D169" s="69">
        <f>VLOOKUP(B169,[2]Sheet8!A$1:B$65536,2,0)</f>
        <v>33</v>
      </c>
      <c r="E169" s="69">
        <f t="shared" si="18"/>
        <v>5</v>
      </c>
      <c r="F169" s="70"/>
      <c r="G169" s="70"/>
      <c r="H169" s="70"/>
      <c r="I169" s="70"/>
      <c r="J169" s="70"/>
      <c r="K169" s="70"/>
      <c r="L169" s="70"/>
      <c r="M169" s="70"/>
      <c r="N169" s="70"/>
      <c r="O169" s="52"/>
      <c r="P169" s="70"/>
      <c r="Q169" s="52"/>
      <c r="R169" s="70"/>
      <c r="S169" s="52"/>
      <c r="T169" s="70">
        <f>VLOOKUP(B169,'[2]10高中助学金'!R$1:S$65536,2,0)</f>
        <v>4</v>
      </c>
      <c r="U169" s="70">
        <f>VLOOKUP(B169,'[2]11高中免学费'!AP$1:AQ$65536,2,0)</f>
        <v>1</v>
      </c>
    </row>
    <row r="170" s="1" customFormat="1" ht="15" spans="1:21">
      <c r="A170" s="67" t="s">
        <v>232</v>
      </c>
      <c r="B170" s="73" t="s">
        <v>233</v>
      </c>
      <c r="C170" s="69">
        <f t="shared" si="14"/>
        <v>159</v>
      </c>
      <c r="D170" s="69">
        <v>138</v>
      </c>
      <c r="E170" s="69">
        <f t="shared" si="18"/>
        <v>21</v>
      </c>
      <c r="F170" s="70"/>
      <c r="G170" s="70"/>
      <c r="H170" s="70"/>
      <c r="I170" s="70"/>
      <c r="J170" s="70"/>
      <c r="K170" s="70"/>
      <c r="L170" s="70"/>
      <c r="M170" s="70"/>
      <c r="N170" s="70"/>
      <c r="O170" s="52"/>
      <c r="P170" s="70"/>
      <c r="Q170" s="52"/>
      <c r="R170" s="70"/>
      <c r="S170" s="52"/>
      <c r="T170" s="70">
        <v>14</v>
      </c>
      <c r="U170" s="70">
        <v>7</v>
      </c>
    </row>
    <row r="171" s="1" customFormat="1" ht="15" spans="1:21">
      <c r="A171" s="67"/>
      <c r="B171" s="73" t="s">
        <v>234</v>
      </c>
      <c r="C171" s="69">
        <f t="shared" si="14"/>
        <v>705.69</v>
      </c>
      <c r="D171" s="69">
        <v>611</v>
      </c>
      <c r="E171" s="69">
        <f t="shared" si="18"/>
        <v>94.69</v>
      </c>
      <c r="F171" s="70"/>
      <c r="G171" s="70"/>
      <c r="H171" s="70"/>
      <c r="I171" s="70"/>
      <c r="J171" s="70"/>
      <c r="K171" s="70"/>
      <c r="L171" s="70"/>
      <c r="M171" s="70"/>
      <c r="N171" s="70">
        <v>27.69</v>
      </c>
      <c r="O171" s="52"/>
      <c r="P171" s="70">
        <v>3</v>
      </c>
      <c r="Q171" s="52"/>
      <c r="R171" s="70">
        <f>VLOOKUP(B171,'[2]9中职免学费'!AV$1:AW$65536,2,0)</f>
        <v>64</v>
      </c>
      <c r="S171" s="52"/>
      <c r="T171" s="70"/>
      <c r="U171" s="70"/>
    </row>
    <row r="172" s="1" customFormat="1" ht="15" spans="1:21">
      <c r="A172" s="67"/>
      <c r="B172" s="73" t="s">
        <v>235</v>
      </c>
      <c r="C172" s="69">
        <f t="shared" si="14"/>
        <v>199</v>
      </c>
      <c r="D172" s="69">
        <f>VLOOKUP(B172,[2]Sheet8!A$1:B$65536,2,0)</f>
        <v>181.56</v>
      </c>
      <c r="E172" s="69">
        <f t="shared" si="18"/>
        <v>17.44</v>
      </c>
      <c r="F172" s="70"/>
      <c r="G172" s="70"/>
      <c r="H172" s="70"/>
      <c r="I172" s="70"/>
      <c r="J172" s="70"/>
      <c r="K172" s="70"/>
      <c r="L172" s="70"/>
      <c r="M172" s="70"/>
      <c r="N172" s="70"/>
      <c r="O172" s="70">
        <f>VLOOKUP(B172:B574,[1]助学金!$B$7:$I$114,8,0)</f>
        <v>0</v>
      </c>
      <c r="P172" s="70"/>
      <c r="Q172" s="70">
        <f>VLOOKUP(B172:B574,[1]国家奖学金!$B$8:$I$115,8,FALSE)</f>
        <v>0.6</v>
      </c>
      <c r="R172" s="70"/>
      <c r="S172" s="70">
        <v>16.84</v>
      </c>
      <c r="T172" s="70"/>
      <c r="U172" s="70"/>
    </row>
    <row r="173" s="1" customFormat="1" ht="15" spans="1:21">
      <c r="A173" s="67" t="s">
        <v>42</v>
      </c>
      <c r="B173" s="68" t="s">
        <v>236</v>
      </c>
      <c r="C173" s="69">
        <f t="shared" si="14"/>
        <v>1118.99</v>
      </c>
      <c r="D173" s="69">
        <f>VLOOKUP(B173,[2]Sheet8!A$1:B$65536,2,0)</f>
        <v>920</v>
      </c>
      <c r="E173" s="69">
        <f t="shared" si="18"/>
        <v>198.99</v>
      </c>
      <c r="F173" s="70"/>
      <c r="G173" s="70"/>
      <c r="H173" s="70">
        <f>VLOOKUP(B173,'[2]3本专科国家奖学金、励志奖学金'!B$1:C$65536,2,0)</f>
        <v>7.2</v>
      </c>
      <c r="I173" s="70">
        <f>VLOOKUP(B173,'[2]3本专科国家奖学金、励志奖学金'!M$1:N$65536,2,0)</f>
        <v>29.5</v>
      </c>
      <c r="J173" s="70">
        <f>VLOOKUP(B173,'[2]4本专科国家助学金'!M$1:N$65536,2,0)</f>
        <v>113.54</v>
      </c>
      <c r="K173" s="70">
        <f>VLOOKUP(B173,'[2]5服兵役'!N$1:O$65536,2,0)</f>
        <v>29.75</v>
      </c>
      <c r="L173" s="70">
        <f>VLOOKUP(B173,'[2]6助学贷款奖补资金'!B$1:C$65536,2,0)</f>
        <v>19</v>
      </c>
      <c r="M173" s="70"/>
      <c r="N173" s="70"/>
      <c r="O173" s="52"/>
      <c r="P173" s="70"/>
      <c r="Q173" s="52"/>
      <c r="R173" s="70"/>
      <c r="S173" s="52"/>
      <c r="T173" s="70"/>
      <c r="U173" s="70"/>
    </row>
    <row r="174" s="56" customFormat="1" ht="14.25" spans="1:21">
      <c r="A174" s="60"/>
      <c r="B174" s="78" t="s">
        <v>237</v>
      </c>
      <c r="C174" s="59">
        <f t="shared" si="14"/>
        <v>6577.55</v>
      </c>
      <c r="D174" s="59">
        <f t="shared" ref="D174:U174" si="19">SUM(D175:D207)</f>
        <v>5825.63</v>
      </c>
      <c r="E174" s="59">
        <f t="shared" si="19"/>
        <v>751.92</v>
      </c>
      <c r="F174" s="59">
        <f t="shared" si="19"/>
        <v>0</v>
      </c>
      <c r="G174" s="59">
        <f t="shared" si="19"/>
        <v>0</v>
      </c>
      <c r="H174" s="59">
        <f t="shared" si="19"/>
        <v>10.4</v>
      </c>
      <c r="I174" s="59">
        <f t="shared" si="19"/>
        <v>40.5</v>
      </c>
      <c r="J174" s="59">
        <f t="shared" si="19"/>
        <v>154.38</v>
      </c>
      <c r="K174" s="59">
        <f t="shared" si="19"/>
        <v>124.71</v>
      </c>
      <c r="L174" s="59">
        <f t="shared" si="19"/>
        <v>23</v>
      </c>
      <c r="M174" s="59">
        <f t="shared" si="19"/>
        <v>0</v>
      </c>
      <c r="N174" s="59">
        <f t="shared" si="19"/>
        <v>-123</v>
      </c>
      <c r="O174" s="59">
        <f t="shared" si="19"/>
        <v>12.96</v>
      </c>
      <c r="P174" s="59">
        <f t="shared" si="19"/>
        <v>10.8</v>
      </c>
      <c r="Q174" s="59">
        <f t="shared" si="19"/>
        <v>1.2</v>
      </c>
      <c r="R174" s="59">
        <f t="shared" si="19"/>
        <v>184</v>
      </c>
      <c r="S174" s="59">
        <f t="shared" si="19"/>
        <v>36.97</v>
      </c>
      <c r="T174" s="59">
        <f t="shared" si="19"/>
        <v>140</v>
      </c>
      <c r="U174" s="59">
        <f t="shared" si="19"/>
        <v>136</v>
      </c>
    </row>
    <row r="175" s="1" customFormat="1" ht="15" spans="1:21">
      <c r="A175" s="67" t="s">
        <v>238</v>
      </c>
      <c r="B175" s="73" t="s">
        <v>239</v>
      </c>
      <c r="C175" s="69">
        <f t="shared" si="14"/>
        <v>651</v>
      </c>
      <c r="D175" s="69">
        <f>VLOOKUP(B175,[2]Sheet8!A$1:B$65536,2,0)</f>
        <v>560</v>
      </c>
      <c r="E175" s="69">
        <f t="shared" ref="E175:E207" si="20">SUM(F175:U175)</f>
        <v>91</v>
      </c>
      <c r="F175" s="70"/>
      <c r="G175" s="70"/>
      <c r="H175" s="70"/>
      <c r="I175" s="70"/>
      <c r="J175" s="70"/>
      <c r="K175" s="70"/>
      <c r="L175" s="70"/>
      <c r="M175" s="70"/>
      <c r="N175" s="70"/>
      <c r="O175" s="52"/>
      <c r="P175" s="70"/>
      <c r="Q175" s="52"/>
      <c r="R175" s="70"/>
      <c r="S175" s="52"/>
      <c r="T175" s="70">
        <f>VLOOKUP(B175,'[2]10高中助学金'!R$1:S$65536,2,0)</f>
        <v>60</v>
      </c>
      <c r="U175" s="70">
        <f>VLOOKUP(B175,'[2]11高中免学费'!AP$1:AQ$65536,2,0)</f>
        <v>31</v>
      </c>
    </row>
    <row r="176" s="1" customFormat="1" ht="15" spans="1:21">
      <c r="A176" s="67"/>
      <c r="B176" s="79" t="s">
        <v>240</v>
      </c>
      <c r="C176" s="69">
        <f t="shared" si="14"/>
        <v>334.5</v>
      </c>
      <c r="D176" s="69">
        <f>VLOOKUP(B176,[2]Sheet8!A$1:B$65536,2,0)</f>
        <v>218</v>
      </c>
      <c r="E176" s="69">
        <f t="shared" si="20"/>
        <v>116.5</v>
      </c>
      <c r="F176" s="70"/>
      <c r="G176" s="70"/>
      <c r="H176" s="70"/>
      <c r="I176" s="70"/>
      <c r="J176" s="70"/>
      <c r="K176" s="70"/>
      <c r="L176" s="70"/>
      <c r="M176" s="70"/>
      <c r="N176" s="70">
        <f>VLOOKUP(B176,'[2]8中职奖助学金'!X$1:Y$65536,2,0)</f>
        <v>0.3</v>
      </c>
      <c r="O176" s="52"/>
      <c r="P176" s="70">
        <v>1.2</v>
      </c>
      <c r="Q176" s="52"/>
      <c r="R176" s="70">
        <f>VLOOKUP(B176,'[2]9中职免学费'!AV$1:AW$65536,2,0)</f>
        <v>115</v>
      </c>
      <c r="S176" s="52"/>
      <c r="T176" s="70"/>
      <c r="U176" s="70"/>
    </row>
    <row r="177" s="1" customFormat="1" ht="15" spans="1:21">
      <c r="A177" s="67"/>
      <c r="B177" s="80" t="s">
        <v>241</v>
      </c>
      <c r="C177" s="69">
        <f t="shared" si="14"/>
        <v>206.81</v>
      </c>
      <c r="D177" s="69">
        <f>VLOOKUP(B177,[2]Sheet8!A$1:B$65536,2,0)</f>
        <v>54</v>
      </c>
      <c r="E177" s="69">
        <f t="shared" si="20"/>
        <v>152.81</v>
      </c>
      <c r="F177" s="70"/>
      <c r="G177" s="70"/>
      <c r="H177" s="70"/>
      <c r="I177" s="70"/>
      <c r="J177" s="70"/>
      <c r="K177" s="70"/>
      <c r="L177" s="70"/>
      <c r="M177" s="70"/>
      <c r="N177" s="70">
        <f>VLOOKUP(B177,'[2]8中职奖助学金'!X$1:Y$65536,2,0)</f>
        <v>15.21</v>
      </c>
      <c r="O177" s="52"/>
      <c r="P177" s="70">
        <v>0.6</v>
      </c>
      <c r="Q177" s="52"/>
      <c r="R177" s="70">
        <f>VLOOKUP(B177,'[2]9中职免学费'!AV$1:AW$65536,2,0)</f>
        <v>137</v>
      </c>
      <c r="S177" s="52"/>
      <c r="T177" s="70"/>
      <c r="U177" s="70"/>
    </row>
    <row r="178" s="1" customFormat="1" ht="15" spans="1:21">
      <c r="A178" s="67"/>
      <c r="B178" s="80" t="s">
        <v>242</v>
      </c>
      <c r="C178" s="69">
        <f t="shared" si="14"/>
        <v>71.07</v>
      </c>
      <c r="D178" s="69">
        <f>VLOOKUP(B178,[2]Sheet8!A$1:B$65536,2,0)</f>
        <v>2</v>
      </c>
      <c r="E178" s="69">
        <f t="shared" si="20"/>
        <v>69.07</v>
      </c>
      <c r="F178" s="70"/>
      <c r="G178" s="70"/>
      <c r="H178" s="70"/>
      <c r="I178" s="70"/>
      <c r="J178" s="70"/>
      <c r="K178" s="70"/>
      <c r="L178" s="70"/>
      <c r="M178" s="70"/>
      <c r="N178" s="70">
        <f>VLOOKUP(B178,'[2]8中职奖助学金'!X$1:Y$65536,2,0)</f>
        <v>4.07</v>
      </c>
      <c r="O178" s="52"/>
      <c r="P178" s="70">
        <v>0</v>
      </c>
      <c r="Q178" s="52"/>
      <c r="R178" s="70">
        <f>VLOOKUP(B178,'[2]9中职免学费'!AV$1:AW$65536,2,0)</f>
        <v>65</v>
      </c>
      <c r="S178" s="52"/>
      <c r="T178" s="70"/>
      <c r="U178" s="70"/>
    </row>
    <row r="179" s="1" customFormat="1" ht="15" spans="1:21">
      <c r="A179" s="67" t="s">
        <v>243</v>
      </c>
      <c r="B179" s="73" t="s">
        <v>244</v>
      </c>
      <c r="C179" s="69">
        <f t="shared" si="14"/>
        <v>92</v>
      </c>
      <c r="D179" s="69">
        <f>VLOOKUP(B179,[2]Sheet8!A$1:B$65536,2,0)</f>
        <v>76</v>
      </c>
      <c r="E179" s="69">
        <f t="shared" si="20"/>
        <v>16</v>
      </c>
      <c r="F179" s="70"/>
      <c r="G179" s="70"/>
      <c r="H179" s="70"/>
      <c r="I179" s="70"/>
      <c r="J179" s="70"/>
      <c r="K179" s="70"/>
      <c r="L179" s="70"/>
      <c r="M179" s="70"/>
      <c r="N179" s="70"/>
      <c r="O179" s="52"/>
      <c r="P179" s="70"/>
      <c r="Q179" s="52"/>
      <c r="R179" s="70"/>
      <c r="S179" s="52"/>
      <c r="T179" s="70">
        <f>VLOOKUP(B179,'[2]10高中助学金'!R$1:S$65536,2,0)</f>
        <v>6</v>
      </c>
      <c r="U179" s="70">
        <f>VLOOKUP(B179,'[2]11高中免学费'!AP$1:AQ$65536,2,0)</f>
        <v>10</v>
      </c>
    </row>
    <row r="180" s="1" customFormat="1" ht="15" spans="1:21">
      <c r="A180" s="67"/>
      <c r="B180" s="73" t="s">
        <v>245</v>
      </c>
      <c r="C180" s="69">
        <f t="shared" si="14"/>
        <v>27.2</v>
      </c>
      <c r="D180" s="69">
        <f>VLOOKUP(B180,[2]Sheet8!A$1:B$65536,2,0)</f>
        <v>24.17</v>
      </c>
      <c r="E180" s="69">
        <f t="shared" si="20"/>
        <v>3.03</v>
      </c>
      <c r="F180" s="70"/>
      <c r="G180" s="70"/>
      <c r="H180" s="70"/>
      <c r="I180" s="70"/>
      <c r="J180" s="70"/>
      <c r="K180" s="70"/>
      <c r="L180" s="70"/>
      <c r="M180" s="70"/>
      <c r="N180" s="70"/>
      <c r="O180" s="70">
        <f>VLOOKUP(B180:B582,[1]助学金!$B$7:$I$114,8,0)</f>
        <v>0</v>
      </c>
      <c r="P180" s="70"/>
      <c r="Q180" s="70">
        <f>VLOOKUP(B180:B582,[1]国家奖学金!$B$8:$I$115,8,FALSE)</f>
        <v>0</v>
      </c>
      <c r="R180" s="70"/>
      <c r="S180" s="70">
        <v>3.03</v>
      </c>
      <c r="T180" s="70"/>
      <c r="U180" s="70"/>
    </row>
    <row r="181" s="1" customFormat="1" ht="15" spans="1:21">
      <c r="A181" s="67"/>
      <c r="B181" s="73" t="s">
        <v>246</v>
      </c>
      <c r="C181" s="69">
        <f t="shared" si="14"/>
        <v>95.22</v>
      </c>
      <c r="D181" s="69">
        <f>VLOOKUP(B181,[2]Sheet8!A$1:B$65536,2,0)</f>
        <v>65</v>
      </c>
      <c r="E181" s="69">
        <f t="shared" si="20"/>
        <v>30.22</v>
      </c>
      <c r="F181" s="70"/>
      <c r="G181" s="70"/>
      <c r="H181" s="70"/>
      <c r="I181" s="70"/>
      <c r="J181" s="70"/>
      <c r="K181" s="70"/>
      <c r="L181" s="70"/>
      <c r="M181" s="70"/>
      <c r="N181" s="70">
        <f>VLOOKUP(B181,'[2]8中职奖助学金'!X$1:Y$65536,2,0)</f>
        <v>2.62</v>
      </c>
      <c r="O181" s="52"/>
      <c r="P181" s="70">
        <v>0.6</v>
      </c>
      <c r="Q181" s="52"/>
      <c r="R181" s="70">
        <f>VLOOKUP(B181,'[2]9中职免学费'!AV$1:AW$65536,2,0)</f>
        <v>27</v>
      </c>
      <c r="S181" s="52"/>
      <c r="T181" s="70"/>
      <c r="U181" s="70"/>
    </row>
    <row r="182" s="1" customFormat="1" ht="15" spans="1:21">
      <c r="A182" s="67" t="s">
        <v>247</v>
      </c>
      <c r="B182" s="73" t="s">
        <v>248</v>
      </c>
      <c r="C182" s="69">
        <f t="shared" si="14"/>
        <v>114</v>
      </c>
      <c r="D182" s="69">
        <f>VLOOKUP(B182,[2]Sheet8!A$1:B$65536,2,0)</f>
        <v>95</v>
      </c>
      <c r="E182" s="69">
        <f t="shared" si="20"/>
        <v>19</v>
      </c>
      <c r="F182" s="70"/>
      <c r="G182" s="70"/>
      <c r="H182" s="70"/>
      <c r="I182" s="70"/>
      <c r="J182" s="70"/>
      <c r="K182" s="70"/>
      <c r="L182" s="70"/>
      <c r="M182" s="70"/>
      <c r="N182" s="70"/>
      <c r="O182" s="52"/>
      <c r="P182" s="70"/>
      <c r="Q182" s="52"/>
      <c r="R182" s="70"/>
      <c r="S182" s="52"/>
      <c r="T182" s="70">
        <f>VLOOKUP(B182,'[2]10高中助学金'!R$1:S$65536,2,0)</f>
        <v>10</v>
      </c>
      <c r="U182" s="70">
        <f>VLOOKUP(B182,'[2]11高中免学费'!AP$1:AQ$65536,2,0)</f>
        <v>9</v>
      </c>
    </row>
    <row r="183" s="1" customFormat="1" ht="15" spans="1:21">
      <c r="A183" s="67"/>
      <c r="B183" s="73" t="s">
        <v>249</v>
      </c>
      <c r="C183" s="69">
        <f t="shared" si="14"/>
        <v>9.46</v>
      </c>
      <c r="D183" s="69">
        <f>VLOOKUP(B183,[2]Sheet8!A$1:B$65536,2,0)</f>
        <v>16</v>
      </c>
      <c r="E183" s="69">
        <f t="shared" si="20"/>
        <v>-6.54</v>
      </c>
      <c r="F183" s="70"/>
      <c r="G183" s="70"/>
      <c r="H183" s="70"/>
      <c r="I183" s="70"/>
      <c r="J183" s="70"/>
      <c r="K183" s="70"/>
      <c r="L183" s="70"/>
      <c r="M183" s="70"/>
      <c r="N183" s="70">
        <f>VLOOKUP(B183,'[2]8中职奖助学金'!X$1:Y$65536,2,0)</f>
        <v>-1.54</v>
      </c>
      <c r="O183" s="52"/>
      <c r="P183" s="70">
        <v>0</v>
      </c>
      <c r="Q183" s="52"/>
      <c r="R183" s="70">
        <f>VLOOKUP(B183,'[2]9中职免学费'!AV$1:AW$65536,2,0)</f>
        <v>-5</v>
      </c>
      <c r="S183" s="52"/>
      <c r="T183" s="70"/>
      <c r="U183" s="70"/>
    </row>
    <row r="184" s="1" customFormat="1" ht="15" spans="1:21">
      <c r="A184" s="67"/>
      <c r="B184" s="73" t="s">
        <v>250</v>
      </c>
      <c r="C184" s="69">
        <f t="shared" si="14"/>
        <v>22.88</v>
      </c>
      <c r="D184" s="69">
        <f>VLOOKUP(B184,[2]Sheet8!A$1:B$65536,2,0)</f>
        <v>21.12</v>
      </c>
      <c r="E184" s="69">
        <f t="shared" si="20"/>
        <v>1.76</v>
      </c>
      <c r="F184" s="70"/>
      <c r="G184" s="70"/>
      <c r="H184" s="70"/>
      <c r="I184" s="70"/>
      <c r="J184" s="70"/>
      <c r="K184" s="70"/>
      <c r="L184" s="70"/>
      <c r="M184" s="70"/>
      <c r="N184" s="70"/>
      <c r="O184" s="70">
        <f>VLOOKUP(B184:B586,[1]助学金!$B$7:$I$114,8,0)</f>
        <v>0</v>
      </c>
      <c r="P184" s="70"/>
      <c r="Q184" s="70">
        <f>VLOOKUP(B184:B586,[1]国家奖学金!$B$8:$I$115,8,FALSE)</f>
        <v>0</v>
      </c>
      <c r="R184" s="70"/>
      <c r="S184" s="70">
        <v>1.76</v>
      </c>
      <c r="T184" s="70"/>
      <c r="U184" s="70"/>
    </row>
    <row r="185" s="1" customFormat="1" ht="15" spans="1:21">
      <c r="A185" s="67" t="s">
        <v>251</v>
      </c>
      <c r="B185" s="73" t="s">
        <v>252</v>
      </c>
      <c r="C185" s="69">
        <f t="shared" si="14"/>
        <v>46</v>
      </c>
      <c r="D185" s="69">
        <f>VLOOKUP(B185,[2]Sheet8!A$1:B$65536,2,0)</f>
        <v>36</v>
      </c>
      <c r="E185" s="69">
        <f t="shared" si="20"/>
        <v>10</v>
      </c>
      <c r="F185" s="70"/>
      <c r="G185" s="70"/>
      <c r="H185" s="70"/>
      <c r="I185" s="70"/>
      <c r="J185" s="70"/>
      <c r="K185" s="70"/>
      <c r="L185" s="70"/>
      <c r="M185" s="70"/>
      <c r="N185" s="70"/>
      <c r="O185" s="52"/>
      <c r="P185" s="70"/>
      <c r="Q185" s="52"/>
      <c r="R185" s="70"/>
      <c r="S185" s="52"/>
      <c r="T185" s="70">
        <f>VLOOKUP(B185,'[2]10高中助学金'!R$1:S$65536,2,0)</f>
        <v>6</v>
      </c>
      <c r="U185" s="70">
        <f>VLOOKUP(B185,'[2]11高中免学费'!AP$1:AQ$65536,2,0)</f>
        <v>4</v>
      </c>
    </row>
    <row r="186" s="1" customFormat="1" ht="15" spans="1:21">
      <c r="A186" s="67"/>
      <c r="B186" s="81" t="s">
        <v>253</v>
      </c>
      <c r="C186" s="69">
        <f t="shared" si="14"/>
        <v>41.1</v>
      </c>
      <c r="D186" s="69">
        <f>VLOOKUP(B186,[2]Sheet8!A$1:B$65536,2,0)</f>
        <v>7</v>
      </c>
      <c r="E186" s="69">
        <f t="shared" si="20"/>
        <v>34.1</v>
      </c>
      <c r="F186" s="70"/>
      <c r="G186" s="70"/>
      <c r="H186" s="70"/>
      <c r="I186" s="70"/>
      <c r="J186" s="70"/>
      <c r="K186" s="70"/>
      <c r="L186" s="70"/>
      <c r="M186" s="70"/>
      <c r="N186" s="70">
        <f>VLOOKUP(B186,'[2]8中职奖助学金'!X$1:Y$65536,2,0)</f>
        <v>0.1</v>
      </c>
      <c r="O186" s="52"/>
      <c r="P186" s="70">
        <v>0</v>
      </c>
      <c r="Q186" s="52"/>
      <c r="R186" s="70">
        <f>VLOOKUP(B186,'[2]9中职免学费'!AV$1:AW$65536,2,0)</f>
        <v>34</v>
      </c>
      <c r="S186" s="52"/>
      <c r="T186" s="70"/>
      <c r="U186" s="70"/>
    </row>
    <row r="187" s="1" customFormat="1" ht="15" spans="1:21">
      <c r="A187" s="67" t="s">
        <v>254</v>
      </c>
      <c r="B187" s="73" t="s">
        <v>255</v>
      </c>
      <c r="C187" s="69">
        <f t="shared" si="14"/>
        <v>72</v>
      </c>
      <c r="D187" s="69">
        <f>VLOOKUP(B187,[2]Sheet8!A$1:B$65536,2,0)</f>
        <v>57</v>
      </c>
      <c r="E187" s="69">
        <f t="shared" si="20"/>
        <v>15</v>
      </c>
      <c r="F187" s="70"/>
      <c r="G187" s="70"/>
      <c r="H187" s="70"/>
      <c r="I187" s="70"/>
      <c r="J187" s="70"/>
      <c r="K187" s="70"/>
      <c r="L187" s="70"/>
      <c r="M187" s="70"/>
      <c r="N187" s="70"/>
      <c r="O187" s="52"/>
      <c r="P187" s="70"/>
      <c r="Q187" s="52"/>
      <c r="R187" s="70"/>
      <c r="S187" s="52"/>
      <c r="T187" s="70">
        <f>VLOOKUP(B187,'[2]10高中助学金'!R$1:S$65536,2,0)</f>
        <v>4</v>
      </c>
      <c r="U187" s="70">
        <f>VLOOKUP(B187,'[2]11高中免学费'!AP$1:AQ$65536,2,0)</f>
        <v>11</v>
      </c>
    </row>
    <row r="188" s="1" customFormat="1" ht="15" spans="1:21">
      <c r="A188" s="67"/>
      <c r="B188" s="73" t="s">
        <v>256</v>
      </c>
      <c r="C188" s="69">
        <f t="shared" si="14"/>
        <v>41.54</v>
      </c>
      <c r="D188" s="69">
        <f>VLOOKUP(B188,[2]Sheet8!A$1:B$65536,2,0)</f>
        <v>25</v>
      </c>
      <c r="E188" s="69">
        <f t="shared" si="20"/>
        <v>16.54</v>
      </c>
      <c r="F188" s="70"/>
      <c r="G188" s="70"/>
      <c r="H188" s="70"/>
      <c r="I188" s="70"/>
      <c r="J188" s="70"/>
      <c r="K188" s="70"/>
      <c r="L188" s="70"/>
      <c r="M188" s="70"/>
      <c r="N188" s="70">
        <f>VLOOKUP(B188,'[2]8中职奖助学金'!X$1:Y$65536,2,0)</f>
        <v>-0.46</v>
      </c>
      <c r="O188" s="52"/>
      <c r="P188" s="70">
        <v>0</v>
      </c>
      <c r="Q188" s="52"/>
      <c r="R188" s="70">
        <f>VLOOKUP(B188,'[2]9中职免学费'!AV$1:AW$65536,2,0)</f>
        <v>17</v>
      </c>
      <c r="S188" s="52"/>
      <c r="T188" s="70"/>
      <c r="U188" s="70"/>
    </row>
    <row r="189" s="1" customFormat="1" ht="15" spans="1:21">
      <c r="A189" s="67" t="s">
        <v>257</v>
      </c>
      <c r="B189" s="73" t="s">
        <v>258</v>
      </c>
      <c r="C189" s="69">
        <f t="shared" si="14"/>
        <v>129</v>
      </c>
      <c r="D189" s="69">
        <f>VLOOKUP(B189,[2]Sheet8!A$1:B$65536,2,0)</f>
        <v>111</v>
      </c>
      <c r="E189" s="69">
        <f t="shared" si="20"/>
        <v>18</v>
      </c>
      <c r="F189" s="70"/>
      <c r="G189" s="70"/>
      <c r="H189" s="70"/>
      <c r="I189" s="70"/>
      <c r="J189" s="70"/>
      <c r="K189" s="70"/>
      <c r="L189" s="70"/>
      <c r="M189" s="70"/>
      <c r="N189" s="70"/>
      <c r="O189" s="52"/>
      <c r="P189" s="70"/>
      <c r="Q189" s="52"/>
      <c r="R189" s="70"/>
      <c r="S189" s="52"/>
      <c r="T189" s="70">
        <f>VLOOKUP(B189,'[2]10高中助学金'!R$1:S$65536,2,0)</f>
        <v>9</v>
      </c>
      <c r="U189" s="70">
        <f>VLOOKUP(B189,'[2]11高中免学费'!AP$1:AQ$65536,2,0)</f>
        <v>9</v>
      </c>
    </row>
    <row r="190" s="1" customFormat="1" ht="15" spans="1:21">
      <c r="A190" s="67"/>
      <c r="B190" s="82" t="s">
        <v>259</v>
      </c>
      <c r="C190" s="69">
        <f t="shared" si="14"/>
        <v>183.18</v>
      </c>
      <c r="D190" s="69">
        <f>VLOOKUP(B190,[2]Sheet8!A$1:B$65536,2,0)</f>
        <v>177</v>
      </c>
      <c r="E190" s="69">
        <f t="shared" si="20"/>
        <v>6.18</v>
      </c>
      <c r="F190" s="70"/>
      <c r="G190" s="70"/>
      <c r="H190" s="70"/>
      <c r="I190" s="70"/>
      <c r="J190" s="70"/>
      <c r="K190" s="70"/>
      <c r="L190" s="70"/>
      <c r="M190" s="70"/>
      <c r="N190" s="70">
        <f>VLOOKUP(B190,'[2]8中职奖助学金'!X$1:Y$65536,2,0)</f>
        <v>2.98</v>
      </c>
      <c r="O190" s="52"/>
      <c r="P190" s="70">
        <v>1.2</v>
      </c>
      <c r="Q190" s="52"/>
      <c r="R190" s="70">
        <f>VLOOKUP(B190,'[2]9中职免学费'!AV$1:AW$65536,2,0)</f>
        <v>2</v>
      </c>
      <c r="S190" s="52"/>
      <c r="T190" s="70"/>
      <c r="U190" s="70"/>
    </row>
    <row r="191" s="1" customFormat="1" ht="15" spans="1:21">
      <c r="A191" s="67"/>
      <c r="B191" s="73" t="s">
        <v>260</v>
      </c>
      <c r="C191" s="69">
        <f t="shared" si="14"/>
        <v>62.72</v>
      </c>
      <c r="D191" s="69">
        <f>VLOOKUP(B191,[2]Sheet8!A$1:B$65536,2,0)</f>
        <v>56.08</v>
      </c>
      <c r="E191" s="69">
        <f t="shared" si="20"/>
        <v>6.64</v>
      </c>
      <c r="F191" s="70"/>
      <c r="G191" s="70"/>
      <c r="H191" s="70"/>
      <c r="I191" s="70"/>
      <c r="J191" s="70"/>
      <c r="K191" s="70"/>
      <c r="L191" s="70"/>
      <c r="M191" s="70"/>
      <c r="N191" s="70"/>
      <c r="O191" s="70">
        <f>VLOOKUP(B191:B593,[1]助学金!$B$7:$I$114,8,0)</f>
        <v>0</v>
      </c>
      <c r="P191" s="70"/>
      <c r="Q191" s="70">
        <f>VLOOKUP(B191:B593,[1]国家奖学金!$B$8:$I$115,8,FALSE)</f>
        <v>0</v>
      </c>
      <c r="R191" s="70"/>
      <c r="S191" s="70">
        <v>6.64</v>
      </c>
      <c r="T191" s="70"/>
      <c r="U191" s="70"/>
    </row>
    <row r="192" s="1" customFormat="1" ht="15" spans="1:21">
      <c r="A192" s="67" t="s">
        <v>261</v>
      </c>
      <c r="B192" s="73" t="s">
        <v>262</v>
      </c>
      <c r="C192" s="69">
        <f t="shared" si="14"/>
        <v>223</v>
      </c>
      <c r="D192" s="69">
        <f>VLOOKUP(B192,[2]Sheet8!A$1:B$65536,2,0)</f>
        <v>175</v>
      </c>
      <c r="E192" s="69">
        <f t="shared" si="20"/>
        <v>48</v>
      </c>
      <c r="F192" s="70"/>
      <c r="G192" s="70"/>
      <c r="H192" s="70"/>
      <c r="I192" s="70"/>
      <c r="J192" s="70"/>
      <c r="K192" s="70"/>
      <c r="L192" s="70"/>
      <c r="M192" s="70"/>
      <c r="N192" s="70"/>
      <c r="O192" s="52"/>
      <c r="P192" s="70"/>
      <c r="Q192" s="52"/>
      <c r="R192" s="70"/>
      <c r="S192" s="52"/>
      <c r="T192" s="70">
        <f>VLOOKUP(B192,'[2]10高中助学金'!R$1:S$65536,2,0)</f>
        <v>14</v>
      </c>
      <c r="U192" s="70">
        <f>VLOOKUP(B192,'[2]11高中免学费'!AP$1:AQ$65536,2,0)</f>
        <v>34</v>
      </c>
    </row>
    <row r="193" s="1" customFormat="1" ht="15" spans="1:21">
      <c r="A193" s="67"/>
      <c r="B193" s="73" t="s">
        <v>263</v>
      </c>
      <c r="C193" s="69">
        <f t="shared" si="14"/>
        <v>181.15</v>
      </c>
      <c r="D193" s="69">
        <f>VLOOKUP(B193,[2]Sheet8!A$1:B$65536,2,0)</f>
        <v>154</v>
      </c>
      <c r="E193" s="69">
        <f t="shared" si="20"/>
        <v>27.15</v>
      </c>
      <c r="F193" s="70"/>
      <c r="G193" s="70"/>
      <c r="H193" s="70"/>
      <c r="I193" s="70"/>
      <c r="J193" s="70"/>
      <c r="K193" s="70"/>
      <c r="L193" s="70"/>
      <c r="M193" s="70"/>
      <c r="N193" s="70">
        <f>VLOOKUP(B193,'[2]8中职奖助学金'!X$1:Y$65536,2,0)</f>
        <v>7.55</v>
      </c>
      <c r="O193" s="52"/>
      <c r="P193" s="70">
        <v>0.6</v>
      </c>
      <c r="Q193" s="52"/>
      <c r="R193" s="70">
        <f>VLOOKUP(B193,'[2]9中职免学费'!AV$1:AW$65536,2,0)</f>
        <v>19</v>
      </c>
      <c r="S193" s="52"/>
      <c r="T193" s="70"/>
      <c r="U193" s="70"/>
    </row>
    <row r="194" s="1" customFormat="1" ht="15" spans="1:21">
      <c r="A194" s="67"/>
      <c r="B194" s="73" t="s">
        <v>264</v>
      </c>
      <c r="C194" s="69">
        <f t="shared" si="14"/>
        <v>11.04</v>
      </c>
      <c r="D194" s="69">
        <f>VLOOKUP(B194,[2]Sheet8!A$1:B$65536,2,0)</f>
        <v>9.9</v>
      </c>
      <c r="E194" s="69">
        <f t="shared" si="20"/>
        <v>1.14</v>
      </c>
      <c r="F194" s="70"/>
      <c r="G194" s="70"/>
      <c r="H194" s="70"/>
      <c r="I194" s="70"/>
      <c r="J194" s="70"/>
      <c r="K194" s="70"/>
      <c r="L194" s="70"/>
      <c r="M194" s="70"/>
      <c r="N194" s="70"/>
      <c r="O194" s="70">
        <f>VLOOKUP(B194:B596,[1]助学金!$B$7:$I$114,8,0)</f>
        <v>0</v>
      </c>
      <c r="P194" s="70"/>
      <c r="Q194" s="70">
        <f>VLOOKUP(B194:B596,[1]国家奖学金!$B$8:$I$115,8,FALSE)</f>
        <v>0</v>
      </c>
      <c r="R194" s="70"/>
      <c r="S194" s="70">
        <v>1.14</v>
      </c>
      <c r="T194" s="70"/>
      <c r="U194" s="70"/>
    </row>
    <row r="195" s="1" customFormat="1" ht="15" spans="1:21">
      <c r="A195" s="67" t="s">
        <v>265</v>
      </c>
      <c r="B195" s="73" t="s">
        <v>266</v>
      </c>
      <c r="C195" s="69">
        <f t="shared" si="14"/>
        <v>65</v>
      </c>
      <c r="D195" s="69">
        <f>VLOOKUP(B195,[2]Sheet8!A$1:B$65536,2,0)</f>
        <v>54</v>
      </c>
      <c r="E195" s="69">
        <f t="shared" si="20"/>
        <v>11</v>
      </c>
      <c r="F195" s="70"/>
      <c r="G195" s="70"/>
      <c r="H195" s="70"/>
      <c r="I195" s="70"/>
      <c r="J195" s="70"/>
      <c r="K195" s="70"/>
      <c r="L195" s="70"/>
      <c r="M195" s="70"/>
      <c r="N195" s="70"/>
      <c r="O195" s="52"/>
      <c r="P195" s="70"/>
      <c r="Q195" s="52"/>
      <c r="R195" s="70"/>
      <c r="S195" s="52"/>
      <c r="T195" s="70">
        <f>VLOOKUP(B195,'[2]10高中助学金'!R$1:S$65536,2,0)</f>
        <v>4</v>
      </c>
      <c r="U195" s="70">
        <f>VLOOKUP(B195,'[2]11高中免学费'!AP$1:AQ$65536,2,0)</f>
        <v>7</v>
      </c>
    </row>
    <row r="196" s="1" customFormat="1" ht="15" spans="1:21">
      <c r="A196" s="67"/>
      <c r="B196" s="73" t="s">
        <v>267</v>
      </c>
      <c r="C196" s="69">
        <f t="shared" si="14"/>
        <v>53.61</v>
      </c>
      <c r="D196" s="69">
        <f>VLOOKUP(B196,[2]Sheet8!A$1:B$65536,2,0)</f>
        <v>31</v>
      </c>
      <c r="E196" s="69">
        <f t="shared" si="20"/>
        <v>22.61</v>
      </c>
      <c r="F196" s="70"/>
      <c r="G196" s="70"/>
      <c r="H196" s="70"/>
      <c r="I196" s="70"/>
      <c r="J196" s="70"/>
      <c r="K196" s="70"/>
      <c r="L196" s="70"/>
      <c r="M196" s="70"/>
      <c r="N196" s="70">
        <f>VLOOKUP(B196,'[2]8中职奖助学金'!X$1:Y$65536,2,0)</f>
        <v>2.01</v>
      </c>
      <c r="O196" s="52"/>
      <c r="P196" s="70">
        <v>0.6</v>
      </c>
      <c r="Q196" s="52"/>
      <c r="R196" s="70">
        <f>VLOOKUP(B196,'[2]9中职免学费'!AV$1:AW$65536,2,0)</f>
        <v>20</v>
      </c>
      <c r="S196" s="52"/>
      <c r="T196" s="70"/>
      <c r="U196" s="70"/>
    </row>
    <row r="197" s="1" customFormat="1" ht="15" spans="1:21">
      <c r="A197" s="67" t="s">
        <v>268</v>
      </c>
      <c r="B197" s="73" t="s">
        <v>269</v>
      </c>
      <c r="C197" s="69">
        <f t="shared" si="14"/>
        <v>93</v>
      </c>
      <c r="D197" s="69">
        <f>VLOOKUP(B197,[2]Sheet8!A$1:B$65536,2,0)</f>
        <v>73</v>
      </c>
      <c r="E197" s="69">
        <f t="shared" si="20"/>
        <v>20</v>
      </c>
      <c r="F197" s="70"/>
      <c r="G197" s="70"/>
      <c r="H197" s="70"/>
      <c r="I197" s="70"/>
      <c r="J197" s="70"/>
      <c r="K197" s="70"/>
      <c r="L197" s="70"/>
      <c r="M197" s="70"/>
      <c r="N197" s="70"/>
      <c r="O197" s="52"/>
      <c r="P197" s="70"/>
      <c r="Q197" s="52"/>
      <c r="R197" s="70"/>
      <c r="S197" s="52"/>
      <c r="T197" s="70">
        <f>VLOOKUP(B197,'[2]10高中助学金'!R$1:S$65536,2,0)</f>
        <v>10</v>
      </c>
      <c r="U197" s="70">
        <f>VLOOKUP(B197,'[2]11高中免学费'!AP$1:AQ$65536,2,0)</f>
        <v>10</v>
      </c>
    </row>
    <row r="198" s="1" customFormat="1" ht="15" spans="1:21">
      <c r="A198" s="67"/>
      <c r="B198" s="73" t="s">
        <v>270</v>
      </c>
      <c r="C198" s="69">
        <f t="shared" si="14"/>
        <v>304.1</v>
      </c>
      <c r="D198" s="69">
        <f>VLOOKUP(B198,[2]Sheet8!A$1:B$65536,2,0)</f>
        <v>275</v>
      </c>
      <c r="E198" s="69">
        <f t="shared" si="20"/>
        <v>29.1</v>
      </c>
      <c r="F198" s="70"/>
      <c r="G198" s="70"/>
      <c r="H198" s="70"/>
      <c r="I198" s="70"/>
      <c r="J198" s="70"/>
      <c r="K198" s="70"/>
      <c r="L198" s="70"/>
      <c r="M198" s="70"/>
      <c r="N198" s="70">
        <f>VLOOKUP(B198,'[2]8中职奖助学金'!X$1:Y$65536,2,0)</f>
        <v>-1.5</v>
      </c>
      <c r="O198" s="52"/>
      <c r="P198" s="70">
        <v>0.6</v>
      </c>
      <c r="Q198" s="52"/>
      <c r="R198" s="70">
        <f>VLOOKUP(B198,'[2]9中职免学费'!AV$1:AW$65536,2,0)</f>
        <v>30</v>
      </c>
      <c r="S198" s="52"/>
      <c r="T198" s="70"/>
      <c r="U198" s="70"/>
    </row>
    <row r="199" s="1" customFormat="1" ht="15" spans="1:21">
      <c r="A199" s="67" t="s">
        <v>271</v>
      </c>
      <c r="B199" s="73" t="s">
        <v>272</v>
      </c>
      <c r="C199" s="69">
        <f t="shared" si="14"/>
        <v>321</v>
      </c>
      <c r="D199" s="69">
        <v>293</v>
      </c>
      <c r="E199" s="69">
        <f t="shared" si="20"/>
        <v>28</v>
      </c>
      <c r="F199" s="70"/>
      <c r="G199" s="70"/>
      <c r="H199" s="70"/>
      <c r="I199" s="70"/>
      <c r="J199" s="70"/>
      <c r="K199" s="70"/>
      <c r="L199" s="70"/>
      <c r="M199" s="70"/>
      <c r="N199" s="70"/>
      <c r="O199" s="52"/>
      <c r="P199" s="70"/>
      <c r="Q199" s="52"/>
      <c r="R199" s="70"/>
      <c r="S199" s="52"/>
      <c r="T199" s="70">
        <v>17</v>
      </c>
      <c r="U199" s="70">
        <v>11</v>
      </c>
    </row>
    <row r="200" s="1" customFormat="1" ht="15" spans="1:21">
      <c r="A200" s="67"/>
      <c r="B200" s="68" t="s">
        <v>273</v>
      </c>
      <c r="C200" s="69">
        <f t="shared" si="14"/>
        <v>46.36</v>
      </c>
      <c r="D200" s="69">
        <f>VLOOKUP(B200,[2]Sheet8!A$1:B$65536,2,0)</f>
        <v>49</v>
      </c>
      <c r="E200" s="69">
        <f t="shared" si="20"/>
        <v>-2.64</v>
      </c>
      <c r="F200" s="70"/>
      <c r="G200" s="70"/>
      <c r="H200" s="70"/>
      <c r="I200" s="70"/>
      <c r="J200" s="70"/>
      <c r="K200" s="70"/>
      <c r="L200" s="70"/>
      <c r="M200" s="70"/>
      <c r="N200" s="70">
        <f>VLOOKUP(B200,'[2]8中职奖助学金'!X$1:Y$65536,2,0)</f>
        <v>-0.64</v>
      </c>
      <c r="O200" s="52"/>
      <c r="P200" s="70">
        <v>0</v>
      </c>
      <c r="Q200" s="52"/>
      <c r="R200" s="70">
        <f>VLOOKUP(B200,'[2]9中职免学费'!AV$1:AW$65536,2,0)</f>
        <v>-2</v>
      </c>
      <c r="S200" s="52"/>
      <c r="T200" s="70"/>
      <c r="U200" s="70"/>
    </row>
    <row r="201" s="1" customFormat="1" ht="15" spans="1:21">
      <c r="A201" s="67"/>
      <c r="B201" s="68" t="s">
        <v>274</v>
      </c>
      <c r="C201" s="69">
        <f t="shared" si="14"/>
        <v>423.01</v>
      </c>
      <c r="D201" s="69">
        <f>VLOOKUP(B201,[2]Sheet8!A$1:B$65536,2,0)</f>
        <v>600</v>
      </c>
      <c r="E201" s="69">
        <f t="shared" si="20"/>
        <v>-176.99</v>
      </c>
      <c r="F201" s="70"/>
      <c r="G201" s="70"/>
      <c r="H201" s="70"/>
      <c r="I201" s="70"/>
      <c r="J201" s="70"/>
      <c r="K201" s="70"/>
      <c r="L201" s="70"/>
      <c r="M201" s="70"/>
      <c r="N201" s="70">
        <f>VLOOKUP(B201,'[2]8中职奖助学金'!X$1:Y$65536,2,0)</f>
        <v>-6.39</v>
      </c>
      <c r="O201" s="52"/>
      <c r="P201" s="70">
        <v>2.4</v>
      </c>
      <c r="Q201" s="52"/>
      <c r="R201" s="70">
        <f>VLOOKUP(B201,'[2]9中职免学费'!AV$1:AW$65536,2,0)</f>
        <v>-173</v>
      </c>
      <c r="S201" s="52"/>
      <c r="T201" s="70"/>
      <c r="U201" s="70"/>
    </row>
    <row r="202" s="1" customFormat="1" ht="15" spans="1:21">
      <c r="A202" s="67"/>
      <c r="B202" s="83" t="s">
        <v>275</v>
      </c>
      <c r="C202" s="69">
        <f t="shared" ref="C202:C265" si="21">D202+E202</f>
        <v>230.13</v>
      </c>
      <c r="D202" s="69">
        <f>VLOOKUP(B202,[2]Sheet8!A$1:B$65536,2,0)</f>
        <v>118</v>
      </c>
      <c r="E202" s="69">
        <f t="shared" si="20"/>
        <v>112.13</v>
      </c>
      <c r="F202" s="70"/>
      <c r="G202" s="70"/>
      <c r="H202" s="70"/>
      <c r="I202" s="70"/>
      <c r="J202" s="70"/>
      <c r="K202" s="70"/>
      <c r="L202" s="70"/>
      <c r="M202" s="70"/>
      <c r="N202" s="70">
        <f>VLOOKUP(B202,'[2]8中职奖助学金'!X$1:Y$65536,2,0)</f>
        <v>11.53</v>
      </c>
      <c r="O202" s="52"/>
      <c r="P202" s="70">
        <v>0.6</v>
      </c>
      <c r="Q202" s="52"/>
      <c r="R202" s="70">
        <f>VLOOKUP(B202,'[2]9中职免学费'!AV$1:AW$65536,2,0)</f>
        <v>100</v>
      </c>
      <c r="S202" s="52"/>
      <c r="T202" s="70"/>
      <c r="U202" s="70"/>
    </row>
    <row r="203" s="1" customFormat="1" ht="15" spans="1:21">
      <c r="A203" s="67"/>
      <c r="B203" s="71" t="s">
        <v>276</v>
      </c>
      <c r="C203" s="69">
        <f t="shared" si="21"/>
        <v>476.44</v>
      </c>
      <c r="D203" s="69">
        <f>VLOOKUP(B203,[2]Sheet8!A$1:B$65536,2,0)</f>
        <v>832</v>
      </c>
      <c r="E203" s="69">
        <f t="shared" si="20"/>
        <v>-355.56</v>
      </c>
      <c r="F203" s="70"/>
      <c r="G203" s="70"/>
      <c r="H203" s="70"/>
      <c r="I203" s="70"/>
      <c r="J203" s="70"/>
      <c r="K203" s="70"/>
      <c r="L203" s="70"/>
      <c r="M203" s="70"/>
      <c r="N203" s="70">
        <f>VLOOKUP(B203,'[2]8中职奖助学金'!X$1:Y$65536,2,0)</f>
        <v>-157.96</v>
      </c>
      <c r="O203" s="52"/>
      <c r="P203" s="70">
        <v>2.4</v>
      </c>
      <c r="Q203" s="52"/>
      <c r="R203" s="70">
        <f>VLOOKUP(B203,'[2]9中职免学费'!AV$1:AW$65536,2,0)</f>
        <v>-200</v>
      </c>
      <c r="S203" s="52"/>
      <c r="T203" s="70"/>
      <c r="U203" s="70"/>
    </row>
    <row r="204" s="1" customFormat="1" ht="15" spans="1:21">
      <c r="A204" s="67"/>
      <c r="B204" s="71" t="s">
        <v>277</v>
      </c>
      <c r="C204" s="69">
        <f t="shared" si="21"/>
        <v>2.12</v>
      </c>
      <c r="D204" s="69">
        <f>VLOOKUP(B204,[2]Sheet8!A$1:B$65536,2,0)</f>
        <v>5</v>
      </c>
      <c r="E204" s="69">
        <f t="shared" si="20"/>
        <v>-2.88</v>
      </c>
      <c r="F204" s="70"/>
      <c r="G204" s="70"/>
      <c r="H204" s="70"/>
      <c r="I204" s="70"/>
      <c r="J204" s="70"/>
      <c r="K204" s="70"/>
      <c r="L204" s="70"/>
      <c r="M204" s="70"/>
      <c r="N204" s="70">
        <f>VLOOKUP(B204,'[2]8中职奖助学金'!X$1:Y$65536,2,0)</f>
        <v>-0.88</v>
      </c>
      <c r="O204" s="52"/>
      <c r="P204" s="70">
        <v>0</v>
      </c>
      <c r="Q204" s="52"/>
      <c r="R204" s="70">
        <f>VLOOKUP(B204,'[2]9中职免学费'!AV$1:AW$65536,2,0)</f>
        <v>-2</v>
      </c>
      <c r="S204" s="52"/>
      <c r="T204" s="70"/>
      <c r="U204" s="70"/>
    </row>
    <row r="205" s="1" customFormat="1" ht="15" spans="1:21">
      <c r="A205" s="67"/>
      <c r="B205" s="68" t="s">
        <v>278</v>
      </c>
      <c r="C205" s="69">
        <f t="shared" si="21"/>
        <v>67.47</v>
      </c>
      <c r="D205" s="69">
        <f>VLOOKUP(B205,[2]Sheet8!A$1:B$65536,2,0)</f>
        <v>60.38</v>
      </c>
      <c r="E205" s="69">
        <f t="shared" si="20"/>
        <v>7.09000000000001</v>
      </c>
      <c r="F205" s="70"/>
      <c r="G205" s="70"/>
      <c r="H205" s="70"/>
      <c r="I205" s="70"/>
      <c r="J205" s="70"/>
      <c r="K205" s="70"/>
      <c r="L205" s="70"/>
      <c r="M205" s="70"/>
      <c r="N205" s="70"/>
      <c r="O205" s="70">
        <f>VLOOKUP(B205:B607,[1]助学金!$B$7:$I$114,8,0)</f>
        <v>2.19</v>
      </c>
      <c r="P205" s="70"/>
      <c r="Q205" s="70">
        <f>VLOOKUP(B205:B607,[1]国家奖学金!$B$8:$I$115,8,FALSE)</f>
        <v>0</v>
      </c>
      <c r="R205" s="70"/>
      <c r="S205" s="70">
        <v>4.90000000000001</v>
      </c>
      <c r="T205" s="70"/>
      <c r="U205" s="70"/>
    </row>
    <row r="206" s="1" customFormat="1" ht="15" spans="1:21">
      <c r="A206" s="67"/>
      <c r="B206" s="68" t="s">
        <v>279</v>
      </c>
      <c r="C206" s="69">
        <f t="shared" si="21"/>
        <v>236.45</v>
      </c>
      <c r="D206" s="69">
        <f>VLOOKUP(B206,[2]Sheet8!A$1:B$65536,2,0)</f>
        <v>204.98</v>
      </c>
      <c r="E206" s="69">
        <f t="shared" si="20"/>
        <v>31.47</v>
      </c>
      <c r="F206" s="70"/>
      <c r="G206" s="70"/>
      <c r="H206" s="70"/>
      <c r="I206" s="70"/>
      <c r="J206" s="70"/>
      <c r="K206" s="70"/>
      <c r="L206" s="70"/>
      <c r="M206" s="70"/>
      <c r="N206" s="70"/>
      <c r="O206" s="70">
        <f>VLOOKUP(B206:B608,[1]助学金!$B$7:$I$114,8,0)</f>
        <v>10.77</v>
      </c>
      <c r="P206" s="70"/>
      <c r="Q206" s="70">
        <f>VLOOKUP(B206:B608,[1]国家奖学金!$B$8:$I$115,8,FALSE)</f>
        <v>1.2</v>
      </c>
      <c r="R206" s="70"/>
      <c r="S206" s="70">
        <v>19.5</v>
      </c>
      <c r="T206" s="70"/>
      <c r="U206" s="70"/>
    </row>
    <row r="207" s="1" customFormat="1" ht="15" spans="1:21">
      <c r="A207" s="67" t="s">
        <v>42</v>
      </c>
      <c r="B207" s="68" t="s">
        <v>280</v>
      </c>
      <c r="C207" s="69">
        <f t="shared" si="21"/>
        <v>1643.99</v>
      </c>
      <c r="D207" s="69">
        <f>VLOOKUP(B207,[2]Sheet8!A$1:B$65536,2,0)</f>
        <v>1291</v>
      </c>
      <c r="E207" s="69">
        <f t="shared" si="20"/>
        <v>352.99</v>
      </c>
      <c r="F207" s="70"/>
      <c r="G207" s="70"/>
      <c r="H207" s="70">
        <f>VLOOKUP(B207,'[2]3本专科国家奖学金、励志奖学金'!B$1:C$65536,2,0)</f>
        <v>10.4</v>
      </c>
      <c r="I207" s="70">
        <f>VLOOKUP(B207,'[2]3本专科国家奖学金、励志奖学金'!M$1:N$65536,2,0)</f>
        <v>40.5</v>
      </c>
      <c r="J207" s="70">
        <f>VLOOKUP(B207,'[2]4本专科国家助学金'!M$1:N$65536,2,0)</f>
        <v>154.38</v>
      </c>
      <c r="K207" s="70">
        <f>VLOOKUP(B207,'[2]5服兵役'!N$1:O$65536,2,0)</f>
        <v>124.71</v>
      </c>
      <c r="L207" s="70">
        <f>VLOOKUP(B207,'[2]6助学贷款奖补资金'!B$1:C$65536,2,0)</f>
        <v>23</v>
      </c>
      <c r="M207" s="70"/>
      <c r="N207" s="70"/>
      <c r="O207" s="52"/>
      <c r="P207" s="70"/>
      <c r="Q207" s="52"/>
      <c r="R207" s="70"/>
      <c r="S207" s="52"/>
      <c r="T207" s="70"/>
      <c r="U207" s="70"/>
    </row>
    <row r="208" s="56" customFormat="1" ht="14.25" spans="1:21">
      <c r="A208" s="60"/>
      <c r="B208" s="78" t="s">
        <v>281</v>
      </c>
      <c r="C208" s="59">
        <f t="shared" si="21"/>
        <v>30005.26</v>
      </c>
      <c r="D208" s="59">
        <f t="shared" ref="D208:U208" si="22">SUM(D209:D242)</f>
        <v>24996.29</v>
      </c>
      <c r="E208" s="59">
        <f t="shared" si="22"/>
        <v>5008.97</v>
      </c>
      <c r="F208" s="59">
        <f t="shared" si="22"/>
        <v>0</v>
      </c>
      <c r="G208" s="59">
        <f t="shared" si="22"/>
        <v>0</v>
      </c>
      <c r="H208" s="59">
        <f t="shared" si="22"/>
        <v>8</v>
      </c>
      <c r="I208" s="59">
        <f t="shared" si="22"/>
        <v>31</v>
      </c>
      <c r="J208" s="59">
        <f t="shared" si="22"/>
        <v>127.21</v>
      </c>
      <c r="K208" s="59">
        <f t="shared" si="22"/>
        <v>-24.12</v>
      </c>
      <c r="L208" s="59">
        <f t="shared" si="22"/>
        <v>21</v>
      </c>
      <c r="M208" s="59">
        <f t="shared" si="22"/>
        <v>0</v>
      </c>
      <c r="N208" s="59">
        <f t="shared" si="22"/>
        <v>220.02</v>
      </c>
      <c r="O208" s="59">
        <f t="shared" si="22"/>
        <v>67.79</v>
      </c>
      <c r="P208" s="59">
        <f t="shared" si="22"/>
        <v>18.6</v>
      </c>
      <c r="Q208" s="59">
        <f t="shared" si="22"/>
        <v>9</v>
      </c>
      <c r="R208" s="59">
        <f t="shared" si="22"/>
        <v>666</v>
      </c>
      <c r="S208" s="59">
        <f t="shared" si="22"/>
        <v>258.47</v>
      </c>
      <c r="T208" s="59">
        <f t="shared" si="22"/>
        <v>1590</v>
      </c>
      <c r="U208" s="59">
        <f t="shared" si="22"/>
        <v>2016</v>
      </c>
    </row>
    <row r="209" s="1" customFormat="1" ht="15" spans="1:21">
      <c r="A209" s="67" t="s">
        <v>282</v>
      </c>
      <c r="B209" s="73" t="s">
        <v>283</v>
      </c>
      <c r="C209" s="69">
        <f t="shared" si="21"/>
        <v>3443</v>
      </c>
      <c r="D209" s="69">
        <f>VLOOKUP(B209,[2]Sheet8!A$1:B$65536,2,0)</f>
        <v>2692</v>
      </c>
      <c r="E209" s="69">
        <f t="shared" ref="E209:E242" si="23">SUM(F209:U209)</f>
        <v>751</v>
      </c>
      <c r="F209" s="70"/>
      <c r="G209" s="70"/>
      <c r="H209" s="70"/>
      <c r="I209" s="70"/>
      <c r="J209" s="70"/>
      <c r="K209" s="70"/>
      <c r="L209" s="70"/>
      <c r="M209" s="70"/>
      <c r="N209" s="70"/>
      <c r="O209" s="52"/>
      <c r="P209" s="70"/>
      <c r="Q209" s="52"/>
      <c r="R209" s="70"/>
      <c r="S209" s="52"/>
      <c r="T209" s="70">
        <f>VLOOKUP(B209,'[2]10高中助学金'!R$1:S$65536,2,0)</f>
        <v>367</v>
      </c>
      <c r="U209" s="70">
        <f>VLOOKUP(B209,'[2]11高中免学费'!AP$1:AQ$65536,2,0)</f>
        <v>384</v>
      </c>
    </row>
    <row r="210" s="1" customFormat="1" ht="15" spans="1:21">
      <c r="A210" s="67"/>
      <c r="B210" s="73" t="s">
        <v>284</v>
      </c>
      <c r="C210" s="69">
        <f t="shared" si="21"/>
        <v>5.44</v>
      </c>
      <c r="D210" s="69">
        <f>VLOOKUP(B210,[2]Sheet8!A$1:B$65536,2,0)</f>
        <v>4.8</v>
      </c>
      <c r="E210" s="69">
        <f t="shared" si="23"/>
        <v>0.640000000000001</v>
      </c>
      <c r="F210" s="70"/>
      <c r="G210" s="70"/>
      <c r="H210" s="70"/>
      <c r="I210" s="70"/>
      <c r="J210" s="70"/>
      <c r="K210" s="70"/>
      <c r="L210" s="70"/>
      <c r="M210" s="70"/>
      <c r="N210" s="70"/>
      <c r="O210" s="52"/>
      <c r="P210" s="70"/>
      <c r="Q210" s="52"/>
      <c r="R210" s="70"/>
      <c r="S210" s="70">
        <v>0.640000000000001</v>
      </c>
      <c r="T210" s="70"/>
      <c r="U210" s="70"/>
    </row>
    <row r="211" s="1" customFormat="1" ht="15" spans="1:21">
      <c r="A211" s="67" t="s">
        <v>285</v>
      </c>
      <c r="B211" s="73" t="s">
        <v>286</v>
      </c>
      <c r="C211" s="69">
        <f t="shared" si="21"/>
        <v>1503</v>
      </c>
      <c r="D211" s="69">
        <f>VLOOKUP(B211,[2]Sheet8!A$1:B$65536,2,0)</f>
        <v>1234</v>
      </c>
      <c r="E211" s="69">
        <f t="shared" si="23"/>
        <v>269</v>
      </c>
      <c r="F211" s="70"/>
      <c r="G211" s="70"/>
      <c r="H211" s="70"/>
      <c r="I211" s="70"/>
      <c r="J211" s="70"/>
      <c r="K211" s="70"/>
      <c r="L211" s="70"/>
      <c r="M211" s="70"/>
      <c r="N211" s="70"/>
      <c r="O211" s="52"/>
      <c r="P211" s="70"/>
      <c r="Q211" s="52"/>
      <c r="R211" s="70"/>
      <c r="S211" s="52"/>
      <c r="T211" s="70">
        <f>VLOOKUP(B211,'[2]10高中助学金'!R$1:S$65536,2,0)</f>
        <v>86</v>
      </c>
      <c r="U211" s="70">
        <f>VLOOKUP(B211,'[2]11高中免学费'!AP$1:AQ$65536,2,0)</f>
        <v>183</v>
      </c>
    </row>
    <row r="212" s="1" customFormat="1" ht="15" spans="1:21">
      <c r="A212" s="67"/>
      <c r="B212" s="73" t="s">
        <v>287</v>
      </c>
      <c r="C212" s="69">
        <f t="shared" si="21"/>
        <v>497.93</v>
      </c>
      <c r="D212" s="69">
        <f>VLOOKUP(B212,[2]Sheet8!A$1:B$65536,2,0)</f>
        <v>486</v>
      </c>
      <c r="E212" s="69">
        <f t="shared" si="23"/>
        <v>11.93</v>
      </c>
      <c r="F212" s="70"/>
      <c r="G212" s="70"/>
      <c r="H212" s="70"/>
      <c r="I212" s="70"/>
      <c r="J212" s="70"/>
      <c r="K212" s="70"/>
      <c r="L212" s="70"/>
      <c r="M212" s="70"/>
      <c r="N212" s="70">
        <f>VLOOKUP(B212,'[2]8中职奖助学金'!X$1:Y$65536,2,0)</f>
        <v>-4.87</v>
      </c>
      <c r="O212" s="52"/>
      <c r="P212" s="70">
        <v>1.8</v>
      </c>
      <c r="Q212" s="52"/>
      <c r="R212" s="70">
        <f>VLOOKUP(B212,'[2]9中职免学费'!AV$1:AW$65536,2,0)</f>
        <v>15</v>
      </c>
      <c r="S212" s="52"/>
      <c r="T212" s="70"/>
      <c r="U212" s="70"/>
    </row>
    <row r="213" s="1" customFormat="1" ht="15" spans="1:21">
      <c r="A213" s="67"/>
      <c r="B213" s="73" t="s">
        <v>288</v>
      </c>
      <c r="C213" s="69">
        <f t="shared" si="21"/>
        <v>171.74</v>
      </c>
      <c r="D213" s="69">
        <f>VLOOKUP(B213,[2]Sheet8!A$1:B$65536,2,0)</f>
        <v>145.2</v>
      </c>
      <c r="E213" s="69">
        <f t="shared" si="23"/>
        <v>26.54</v>
      </c>
      <c r="F213" s="70"/>
      <c r="G213" s="70"/>
      <c r="H213" s="70"/>
      <c r="I213" s="70"/>
      <c r="J213" s="70"/>
      <c r="K213" s="70"/>
      <c r="L213" s="70"/>
      <c r="M213" s="70"/>
      <c r="N213" s="70"/>
      <c r="O213" s="70">
        <f>VLOOKUP(B213:B615,[1]助学金!$B$7:$I$114,8,0)</f>
        <v>14.02</v>
      </c>
      <c r="P213" s="70"/>
      <c r="Q213" s="70">
        <f>VLOOKUP(B213:B615,[1]国家奖学金!$B$8:$I$115,8,FALSE)</f>
        <v>0.6</v>
      </c>
      <c r="R213" s="70"/>
      <c r="S213" s="70">
        <v>11.92</v>
      </c>
      <c r="T213" s="70"/>
      <c r="U213" s="70"/>
    </row>
    <row r="214" s="1" customFormat="1" ht="15" spans="1:21">
      <c r="A214" s="67" t="s">
        <v>289</v>
      </c>
      <c r="B214" s="73" t="s">
        <v>290</v>
      </c>
      <c r="C214" s="69">
        <f t="shared" si="21"/>
        <v>3449</v>
      </c>
      <c r="D214" s="69">
        <f>VLOOKUP(B214,[2]Sheet8!A$1:B$65536,2,0)</f>
        <v>2942</v>
      </c>
      <c r="E214" s="69">
        <f t="shared" si="23"/>
        <v>507</v>
      </c>
      <c r="F214" s="70"/>
      <c r="G214" s="70"/>
      <c r="H214" s="70"/>
      <c r="I214" s="70"/>
      <c r="J214" s="70"/>
      <c r="K214" s="70"/>
      <c r="L214" s="70"/>
      <c r="M214" s="70"/>
      <c r="N214" s="70"/>
      <c r="O214" s="52"/>
      <c r="P214" s="70"/>
      <c r="Q214" s="52"/>
      <c r="R214" s="70"/>
      <c r="S214" s="52"/>
      <c r="T214" s="70">
        <f>VLOOKUP(B214,'[2]10高中助学金'!R$1:S$65536,2,0)</f>
        <v>206</v>
      </c>
      <c r="U214" s="70">
        <f>VLOOKUP(B214,'[2]11高中免学费'!AP$1:AQ$65536,2,0)</f>
        <v>301</v>
      </c>
    </row>
    <row r="215" s="1" customFormat="1" ht="15" spans="1:21">
      <c r="A215" s="67"/>
      <c r="B215" s="73" t="s">
        <v>291</v>
      </c>
      <c r="C215" s="69">
        <f t="shared" si="21"/>
        <v>1040.7</v>
      </c>
      <c r="D215" s="69">
        <f>VLOOKUP(B215,[2]Sheet8!A$1:B$65536,2,0)</f>
        <v>780</v>
      </c>
      <c r="E215" s="69">
        <f t="shared" si="23"/>
        <v>260.7</v>
      </c>
      <c r="F215" s="70"/>
      <c r="G215" s="70"/>
      <c r="H215" s="70"/>
      <c r="I215" s="70"/>
      <c r="J215" s="70"/>
      <c r="K215" s="70"/>
      <c r="L215" s="70"/>
      <c r="M215" s="70"/>
      <c r="N215" s="70">
        <f>VLOOKUP(B215,'[2]8中职奖助学金'!X$1:Y$65536,2,0)</f>
        <v>63.3</v>
      </c>
      <c r="O215" s="52"/>
      <c r="P215" s="70">
        <v>2.4</v>
      </c>
      <c r="Q215" s="52"/>
      <c r="R215" s="70">
        <f>VLOOKUP(B215,'[2]9中职免学费'!AV$1:AW$65536,2,0)</f>
        <v>195</v>
      </c>
      <c r="S215" s="52"/>
      <c r="T215" s="70"/>
      <c r="U215" s="70"/>
    </row>
    <row r="216" s="1" customFormat="1" ht="15" spans="1:21">
      <c r="A216" s="67" t="s">
        <v>292</v>
      </c>
      <c r="B216" s="73" t="s">
        <v>293</v>
      </c>
      <c r="C216" s="69">
        <f t="shared" si="21"/>
        <v>1831</v>
      </c>
      <c r="D216" s="69">
        <f>VLOOKUP(B216,[2]Sheet8!A$1:B$65536,2,0)</f>
        <v>1507</v>
      </c>
      <c r="E216" s="69">
        <f t="shared" si="23"/>
        <v>324</v>
      </c>
      <c r="F216" s="70"/>
      <c r="G216" s="70"/>
      <c r="H216" s="70"/>
      <c r="I216" s="70"/>
      <c r="J216" s="70"/>
      <c r="K216" s="70"/>
      <c r="L216" s="70"/>
      <c r="M216" s="70"/>
      <c r="N216" s="70"/>
      <c r="O216" s="52"/>
      <c r="P216" s="70"/>
      <c r="Q216" s="52"/>
      <c r="R216" s="70"/>
      <c r="S216" s="52"/>
      <c r="T216" s="70">
        <f>VLOOKUP(B216,'[2]10高中助学金'!R$1:S$65536,2,0)</f>
        <v>101</v>
      </c>
      <c r="U216" s="70">
        <f>VLOOKUP(B216,'[2]11高中免学费'!AP$1:AQ$65536,2,0)</f>
        <v>223</v>
      </c>
    </row>
    <row r="217" s="1" customFormat="1" ht="15" spans="1:21">
      <c r="A217" s="67"/>
      <c r="B217" s="73" t="s">
        <v>294</v>
      </c>
      <c r="C217" s="69">
        <f t="shared" si="21"/>
        <v>765.49</v>
      </c>
      <c r="D217" s="69">
        <f>VLOOKUP(B217,[2]Sheet8!A$1:B$65536,2,0)</f>
        <v>550</v>
      </c>
      <c r="E217" s="69">
        <f t="shared" si="23"/>
        <v>215.49</v>
      </c>
      <c r="F217" s="70"/>
      <c r="G217" s="70"/>
      <c r="H217" s="70"/>
      <c r="I217" s="70"/>
      <c r="J217" s="70"/>
      <c r="K217" s="70"/>
      <c r="L217" s="70"/>
      <c r="M217" s="70"/>
      <c r="N217" s="70">
        <f>VLOOKUP(B217,'[2]8中职奖助学金'!X$1:Y$65536,2,0)</f>
        <v>91.69</v>
      </c>
      <c r="O217" s="52"/>
      <c r="P217" s="70">
        <v>1.8</v>
      </c>
      <c r="Q217" s="52"/>
      <c r="R217" s="70">
        <f>VLOOKUP(B217,'[2]9中职免学费'!AV$1:AW$65536,2,0)</f>
        <v>122</v>
      </c>
      <c r="S217" s="52"/>
      <c r="T217" s="70"/>
      <c r="U217" s="70"/>
    </row>
    <row r="218" s="1" customFormat="1" ht="15" spans="1:21">
      <c r="A218" s="67"/>
      <c r="B218" s="73" t="s">
        <v>295</v>
      </c>
      <c r="C218" s="69">
        <f t="shared" si="21"/>
        <v>420.76</v>
      </c>
      <c r="D218" s="69">
        <f>VLOOKUP(B218,[2]Sheet8!A$1:B$65536,2,0)</f>
        <v>389.96</v>
      </c>
      <c r="E218" s="69">
        <f t="shared" si="23"/>
        <v>30.8</v>
      </c>
      <c r="F218" s="70"/>
      <c r="G218" s="70"/>
      <c r="H218" s="70"/>
      <c r="I218" s="70"/>
      <c r="J218" s="70"/>
      <c r="K218" s="70"/>
      <c r="L218" s="70"/>
      <c r="M218" s="70"/>
      <c r="N218" s="70"/>
      <c r="O218" s="70">
        <f>VLOOKUP(B218:B620,[1]助学金!$B$7:$I$114,8,0)</f>
        <v>0</v>
      </c>
      <c r="P218" s="70"/>
      <c r="Q218" s="70">
        <f>VLOOKUP(B218:B620,[1]国家奖学金!$B$8:$I$115,8,FALSE)</f>
        <v>0.6</v>
      </c>
      <c r="R218" s="70"/>
      <c r="S218" s="70">
        <v>30.2</v>
      </c>
      <c r="T218" s="70"/>
      <c r="U218" s="70"/>
    </row>
    <row r="219" s="1" customFormat="1" ht="15" spans="1:21">
      <c r="A219" s="67" t="s">
        <v>296</v>
      </c>
      <c r="B219" s="73" t="s">
        <v>297</v>
      </c>
      <c r="C219" s="69">
        <f t="shared" si="21"/>
        <v>1294</v>
      </c>
      <c r="D219" s="69">
        <f>VLOOKUP(B219,[2]Sheet8!A$1:B$65536,2,0)</f>
        <v>1015</v>
      </c>
      <c r="E219" s="69">
        <f t="shared" si="23"/>
        <v>279</v>
      </c>
      <c r="F219" s="70"/>
      <c r="G219" s="70"/>
      <c r="H219" s="70"/>
      <c r="I219" s="70"/>
      <c r="J219" s="70"/>
      <c r="K219" s="70"/>
      <c r="L219" s="70"/>
      <c r="M219" s="70"/>
      <c r="N219" s="70"/>
      <c r="O219" s="52"/>
      <c r="P219" s="70"/>
      <c r="Q219" s="52"/>
      <c r="R219" s="70"/>
      <c r="S219" s="52"/>
      <c r="T219" s="70">
        <f>VLOOKUP(B219,'[2]10高中助学金'!R$1:S$65536,2,0)</f>
        <v>119</v>
      </c>
      <c r="U219" s="70">
        <f>VLOOKUP(B219,'[2]11高中免学费'!AP$1:AQ$65536,2,0)</f>
        <v>160</v>
      </c>
    </row>
    <row r="220" s="1" customFormat="1" ht="15" spans="1:21">
      <c r="A220" s="67"/>
      <c r="B220" s="73" t="s">
        <v>298</v>
      </c>
      <c r="C220" s="69">
        <f t="shared" si="21"/>
        <v>574</v>
      </c>
      <c r="D220" s="69">
        <f>VLOOKUP(B220,[2]Sheet8!A$1:B$65536,2,0)</f>
        <v>437</v>
      </c>
      <c r="E220" s="69">
        <f t="shared" si="23"/>
        <v>137</v>
      </c>
      <c r="F220" s="70"/>
      <c r="G220" s="70"/>
      <c r="H220" s="70"/>
      <c r="I220" s="70"/>
      <c r="J220" s="70"/>
      <c r="K220" s="70"/>
      <c r="L220" s="70"/>
      <c r="M220" s="70"/>
      <c r="N220" s="70">
        <f>VLOOKUP(B220,'[2]8中职奖助学金'!X$1:Y$65536,2,0)</f>
        <v>34.8</v>
      </c>
      <c r="O220" s="52"/>
      <c r="P220" s="70">
        <v>1.2</v>
      </c>
      <c r="Q220" s="52"/>
      <c r="R220" s="70">
        <f>VLOOKUP(B220,'[2]9中职免学费'!AV$1:AW$65536,2,0)</f>
        <v>101</v>
      </c>
      <c r="S220" s="52"/>
      <c r="T220" s="70"/>
      <c r="U220" s="70"/>
    </row>
    <row r="221" s="1" customFormat="1" ht="15" spans="1:21">
      <c r="A221" s="67"/>
      <c r="B221" s="73" t="s">
        <v>299</v>
      </c>
      <c r="C221" s="69">
        <f t="shared" si="21"/>
        <v>283.64</v>
      </c>
      <c r="D221" s="69">
        <f>VLOOKUP(B221,[2]Sheet8!A$1:B$65536,2,0)</f>
        <v>262.47</v>
      </c>
      <c r="E221" s="69">
        <f t="shared" si="23"/>
        <v>21.17</v>
      </c>
      <c r="F221" s="70"/>
      <c r="G221" s="70"/>
      <c r="H221" s="70"/>
      <c r="I221" s="70"/>
      <c r="J221" s="70"/>
      <c r="K221" s="70"/>
      <c r="L221" s="70"/>
      <c r="M221" s="70"/>
      <c r="N221" s="70"/>
      <c r="O221" s="70">
        <f>VLOOKUP(B221:B623,[1]助学金!$B$7:$I$114,8,0)</f>
        <v>0</v>
      </c>
      <c r="P221" s="70"/>
      <c r="Q221" s="70">
        <f>VLOOKUP(B221:B623,[1]国家奖学金!$B$8:$I$115,8,FALSE)</f>
        <v>0.6</v>
      </c>
      <c r="R221" s="70"/>
      <c r="S221" s="70">
        <v>20.57</v>
      </c>
      <c r="T221" s="70"/>
      <c r="U221" s="70"/>
    </row>
    <row r="222" s="1" customFormat="1" ht="15" spans="1:21">
      <c r="A222" s="67" t="s">
        <v>300</v>
      </c>
      <c r="B222" s="73" t="s">
        <v>301</v>
      </c>
      <c r="C222" s="69">
        <f t="shared" si="21"/>
        <v>1455</v>
      </c>
      <c r="D222" s="69">
        <f>VLOOKUP(B222,[2]Sheet8!A$1:B$65536,2,0)</f>
        <v>1169</v>
      </c>
      <c r="E222" s="69">
        <f t="shared" si="23"/>
        <v>286</v>
      </c>
      <c r="F222" s="70"/>
      <c r="G222" s="70"/>
      <c r="H222" s="70"/>
      <c r="I222" s="70"/>
      <c r="J222" s="70"/>
      <c r="K222" s="70"/>
      <c r="L222" s="70"/>
      <c r="M222" s="70"/>
      <c r="N222" s="70"/>
      <c r="O222" s="52"/>
      <c r="P222" s="70"/>
      <c r="Q222" s="52"/>
      <c r="R222" s="70"/>
      <c r="S222" s="52"/>
      <c r="T222" s="70">
        <f>VLOOKUP(B222,'[2]10高中助学金'!R$1:S$65536,2,0)</f>
        <v>119</v>
      </c>
      <c r="U222" s="70">
        <f>VLOOKUP(B222,'[2]11高中免学费'!AP$1:AQ$65536,2,0)</f>
        <v>167</v>
      </c>
    </row>
    <row r="223" s="1" customFormat="1" ht="15" spans="1:21">
      <c r="A223" s="67"/>
      <c r="B223" s="73" t="s">
        <v>302</v>
      </c>
      <c r="C223" s="69">
        <f t="shared" si="21"/>
        <v>363.28</v>
      </c>
      <c r="D223" s="69">
        <f>VLOOKUP(B223,[2]Sheet8!A$1:B$65536,2,0)</f>
        <v>364</v>
      </c>
      <c r="E223" s="69">
        <f t="shared" si="23"/>
        <v>-0.72</v>
      </c>
      <c r="F223" s="70"/>
      <c r="G223" s="70"/>
      <c r="H223" s="70"/>
      <c r="I223" s="70"/>
      <c r="J223" s="70"/>
      <c r="K223" s="70"/>
      <c r="L223" s="70"/>
      <c r="M223" s="70"/>
      <c r="N223" s="70">
        <f>VLOOKUP(B223,'[2]8中职奖助学金'!X$1:Y$65536,2,0)</f>
        <v>-3.92</v>
      </c>
      <c r="O223" s="52"/>
      <c r="P223" s="70">
        <v>1.2</v>
      </c>
      <c r="Q223" s="52"/>
      <c r="R223" s="70">
        <f>VLOOKUP(B223,'[2]9中职免学费'!AV$1:AW$65536,2,0)</f>
        <v>2</v>
      </c>
      <c r="S223" s="52"/>
      <c r="T223" s="70"/>
      <c r="U223" s="70"/>
    </row>
    <row r="224" s="1" customFormat="1" ht="15" spans="1:21">
      <c r="A224" s="67"/>
      <c r="B224" s="73" t="s">
        <v>303</v>
      </c>
      <c r="C224" s="69">
        <f t="shared" si="21"/>
        <v>226.68</v>
      </c>
      <c r="D224" s="69">
        <f>VLOOKUP(B224,[2]Sheet8!A$1:B$65536,2,0)</f>
        <v>209.09</v>
      </c>
      <c r="E224" s="69">
        <f t="shared" si="23"/>
        <v>17.59</v>
      </c>
      <c r="F224" s="70"/>
      <c r="G224" s="70"/>
      <c r="H224" s="70"/>
      <c r="I224" s="70"/>
      <c r="J224" s="70"/>
      <c r="K224" s="70"/>
      <c r="L224" s="70"/>
      <c r="M224" s="70"/>
      <c r="N224" s="70"/>
      <c r="O224" s="70">
        <f>VLOOKUP(B224:B626,[1]助学金!$B$7:$I$114,8,0)</f>
        <v>0</v>
      </c>
      <c r="P224" s="70"/>
      <c r="Q224" s="70">
        <f>VLOOKUP(B224:B626,[1]国家奖学金!$B$8:$I$115,8,FALSE)</f>
        <v>0.6</v>
      </c>
      <c r="R224" s="70"/>
      <c r="S224" s="70">
        <v>16.99</v>
      </c>
      <c r="T224" s="70"/>
      <c r="U224" s="70"/>
    </row>
    <row r="225" s="1" customFormat="1" ht="15" spans="1:21">
      <c r="A225" s="67" t="s">
        <v>304</v>
      </c>
      <c r="B225" s="73" t="s">
        <v>305</v>
      </c>
      <c r="C225" s="69">
        <f t="shared" si="21"/>
        <v>1504</v>
      </c>
      <c r="D225" s="69">
        <f>VLOOKUP(B225,[2]Sheet8!A$1:B$65536,2,0)</f>
        <v>1115</v>
      </c>
      <c r="E225" s="69">
        <f t="shared" si="23"/>
        <v>389</v>
      </c>
      <c r="F225" s="70"/>
      <c r="G225" s="70"/>
      <c r="H225" s="70"/>
      <c r="I225" s="70"/>
      <c r="J225" s="70"/>
      <c r="K225" s="70"/>
      <c r="L225" s="70"/>
      <c r="M225" s="70"/>
      <c r="N225" s="70"/>
      <c r="O225" s="52"/>
      <c r="P225" s="70"/>
      <c r="Q225" s="52"/>
      <c r="R225" s="70"/>
      <c r="S225" s="52"/>
      <c r="T225" s="70">
        <f>VLOOKUP(B225,'[2]10高中助学金'!R$1:S$65536,2,0)</f>
        <v>211</v>
      </c>
      <c r="U225" s="70">
        <f>VLOOKUP(B225,'[2]11高中免学费'!AP$1:AQ$65536,2,0)</f>
        <v>178</v>
      </c>
    </row>
    <row r="226" s="1" customFormat="1" ht="15" spans="1:21">
      <c r="A226" s="67"/>
      <c r="B226" s="73" t="s">
        <v>306</v>
      </c>
      <c r="C226" s="69">
        <f t="shared" si="21"/>
        <v>145.92</v>
      </c>
      <c r="D226" s="69"/>
      <c r="E226" s="69">
        <f t="shared" si="23"/>
        <v>145.92</v>
      </c>
      <c r="F226" s="70"/>
      <c r="G226" s="70"/>
      <c r="H226" s="70"/>
      <c r="I226" s="70"/>
      <c r="J226" s="70"/>
      <c r="K226" s="70"/>
      <c r="L226" s="70"/>
      <c r="M226" s="70"/>
      <c r="N226" s="70">
        <v>60.12</v>
      </c>
      <c r="O226" s="52"/>
      <c r="P226" s="70">
        <v>1.8</v>
      </c>
      <c r="Q226" s="52"/>
      <c r="R226" s="70">
        <f>VLOOKUP(B226,'[2]9中职免学费'!AV$1:AW$65536,2,0)</f>
        <v>84</v>
      </c>
      <c r="S226" s="52"/>
      <c r="T226" s="70"/>
      <c r="U226" s="70"/>
    </row>
    <row r="227" s="1" customFormat="1" ht="15" spans="1:21">
      <c r="A227" s="67"/>
      <c r="B227" s="73" t="s">
        <v>307</v>
      </c>
      <c r="C227" s="69">
        <f t="shared" si="21"/>
        <v>514</v>
      </c>
      <c r="D227" s="69">
        <f>VLOOKUP(B227,[2]Sheet8!A$1:B$65536,2,0)</f>
        <v>514</v>
      </c>
      <c r="E227" s="69">
        <f t="shared" si="23"/>
        <v>0</v>
      </c>
      <c r="F227" s="70"/>
      <c r="G227" s="70"/>
      <c r="H227" s="70"/>
      <c r="I227" s="70"/>
      <c r="J227" s="70"/>
      <c r="K227" s="70"/>
      <c r="L227" s="70"/>
      <c r="M227" s="70"/>
      <c r="N227" s="70"/>
      <c r="O227" s="52"/>
      <c r="P227" s="70"/>
      <c r="Q227" s="52"/>
      <c r="R227" s="70"/>
      <c r="S227" s="52"/>
      <c r="T227" s="70"/>
      <c r="U227" s="70"/>
    </row>
    <row r="228" s="1" customFormat="1" ht="15" spans="1:21">
      <c r="A228" s="67"/>
      <c r="B228" s="73" t="s">
        <v>308</v>
      </c>
      <c r="C228" s="69">
        <f t="shared" si="21"/>
        <v>202.42</v>
      </c>
      <c r="D228" s="69">
        <f>VLOOKUP(B228,[2]Sheet8!A$1:B$65536,2,0)</f>
        <v>186.4</v>
      </c>
      <c r="E228" s="69">
        <f t="shared" si="23"/>
        <v>16.02</v>
      </c>
      <c r="F228" s="70"/>
      <c r="G228" s="70"/>
      <c r="H228" s="70"/>
      <c r="I228" s="70"/>
      <c r="J228" s="70"/>
      <c r="K228" s="70"/>
      <c r="L228" s="70"/>
      <c r="M228" s="70"/>
      <c r="N228" s="70"/>
      <c r="O228" s="70">
        <f>VLOOKUP(B228:B630,[1]助学金!$B$7:$I$114,8,0)</f>
        <v>0.86</v>
      </c>
      <c r="P228" s="70"/>
      <c r="Q228" s="70">
        <f>VLOOKUP(B228:B630,[1]国家奖学金!$B$8:$I$115,8,FALSE)</f>
        <v>0.6</v>
      </c>
      <c r="R228" s="70"/>
      <c r="S228" s="70">
        <v>14.56</v>
      </c>
      <c r="T228" s="70"/>
      <c r="U228" s="70"/>
    </row>
    <row r="229" s="1" customFormat="1" ht="15" spans="1:21">
      <c r="A229" s="67" t="s">
        <v>309</v>
      </c>
      <c r="B229" s="73" t="s">
        <v>310</v>
      </c>
      <c r="C229" s="69">
        <f t="shared" si="21"/>
        <v>1219</v>
      </c>
      <c r="D229" s="69">
        <f>VLOOKUP(B229,[2]Sheet8!A$1:B$65536,2,0)</f>
        <v>942</v>
      </c>
      <c r="E229" s="69">
        <f t="shared" si="23"/>
        <v>277</v>
      </c>
      <c r="F229" s="70"/>
      <c r="G229" s="70"/>
      <c r="H229" s="70"/>
      <c r="I229" s="70"/>
      <c r="J229" s="70"/>
      <c r="K229" s="70"/>
      <c r="L229" s="70"/>
      <c r="M229" s="70"/>
      <c r="N229" s="70"/>
      <c r="O229" s="52"/>
      <c r="P229" s="70"/>
      <c r="Q229" s="52"/>
      <c r="R229" s="70"/>
      <c r="S229" s="52"/>
      <c r="T229" s="70">
        <f>VLOOKUP(B229,'[2]10高中助学金'!R$1:S$65536,2,0)</f>
        <v>133</v>
      </c>
      <c r="U229" s="70">
        <f>VLOOKUP(B229,'[2]11高中免学费'!AP$1:AQ$65536,2,0)</f>
        <v>144</v>
      </c>
    </row>
    <row r="230" s="1" customFormat="1" ht="15" spans="1:21">
      <c r="A230" s="67"/>
      <c r="B230" s="73" t="s">
        <v>311</v>
      </c>
      <c r="C230" s="69">
        <f t="shared" si="21"/>
        <v>644.68</v>
      </c>
      <c r="D230" s="69">
        <f>VLOOKUP(B230,[2]Sheet8!A$1:B$65536,2,0)</f>
        <v>465</v>
      </c>
      <c r="E230" s="69">
        <f t="shared" si="23"/>
        <v>179.68</v>
      </c>
      <c r="F230" s="70"/>
      <c r="G230" s="70"/>
      <c r="H230" s="70"/>
      <c r="I230" s="70"/>
      <c r="J230" s="70"/>
      <c r="K230" s="70"/>
      <c r="L230" s="70"/>
      <c r="M230" s="70"/>
      <c r="N230" s="70">
        <f>VLOOKUP(B230,'[2]8中职奖助学金'!X$1:Y$65536,2,0)</f>
        <v>55.88</v>
      </c>
      <c r="O230" s="52"/>
      <c r="P230" s="70">
        <v>1.8</v>
      </c>
      <c r="Q230" s="52"/>
      <c r="R230" s="70">
        <f>VLOOKUP(B230,'[2]9中职免学费'!AV$1:AW$65536,2,0)</f>
        <v>122</v>
      </c>
      <c r="S230" s="52"/>
      <c r="T230" s="70"/>
      <c r="U230" s="70"/>
    </row>
    <row r="231" s="1" customFormat="1" ht="15" spans="1:21">
      <c r="A231" s="67"/>
      <c r="B231" s="73" t="s">
        <v>312</v>
      </c>
      <c r="C231" s="69">
        <f t="shared" si="21"/>
        <v>363.96</v>
      </c>
      <c r="D231" s="69">
        <f>VLOOKUP(B231,[2]Sheet8!A$1:B$65536,2,0)</f>
        <v>338.27</v>
      </c>
      <c r="E231" s="69">
        <f t="shared" si="23"/>
        <v>25.69</v>
      </c>
      <c r="F231" s="70"/>
      <c r="G231" s="70"/>
      <c r="H231" s="70"/>
      <c r="I231" s="70"/>
      <c r="J231" s="70"/>
      <c r="K231" s="70"/>
      <c r="L231" s="70"/>
      <c r="M231" s="70"/>
      <c r="N231" s="70"/>
      <c r="O231" s="70">
        <f>VLOOKUP(B231:B633,[1]助学金!$B$7:$I$114,8,0)</f>
        <v>0</v>
      </c>
      <c r="P231" s="70"/>
      <c r="Q231" s="70">
        <f>VLOOKUP(B231:B633,[1]国家奖学金!$B$8:$I$115,8,FALSE)</f>
        <v>0.6</v>
      </c>
      <c r="R231" s="70"/>
      <c r="S231" s="70">
        <v>25.09</v>
      </c>
      <c r="T231" s="70"/>
      <c r="U231" s="70"/>
    </row>
    <row r="232" s="1" customFormat="1" ht="15" spans="1:21">
      <c r="A232" s="67" t="s">
        <v>313</v>
      </c>
      <c r="B232" s="73" t="s">
        <v>314</v>
      </c>
      <c r="C232" s="69">
        <f t="shared" si="21"/>
        <v>490</v>
      </c>
      <c r="D232" s="69">
        <f>VLOOKUP(B232,[2]Sheet8!A$1:B$65536,2,0)</f>
        <v>367</v>
      </c>
      <c r="E232" s="69">
        <f t="shared" si="23"/>
        <v>123</v>
      </c>
      <c r="F232" s="70"/>
      <c r="G232" s="70"/>
      <c r="H232" s="70"/>
      <c r="I232" s="70"/>
      <c r="J232" s="70"/>
      <c r="K232" s="70"/>
      <c r="L232" s="70"/>
      <c r="M232" s="70"/>
      <c r="N232" s="70"/>
      <c r="O232" s="52"/>
      <c r="P232" s="70"/>
      <c r="Q232" s="52"/>
      <c r="R232" s="70"/>
      <c r="S232" s="52"/>
      <c r="T232" s="70">
        <f>VLOOKUP(B232,'[2]10高中助学金'!R$1:S$65536,2,0)</f>
        <v>64</v>
      </c>
      <c r="U232" s="70">
        <f>VLOOKUP(B232,'[2]11高中免学费'!AP$1:AQ$65536,2,0)</f>
        <v>59</v>
      </c>
    </row>
    <row r="233" s="1" customFormat="1" ht="15" spans="1:21">
      <c r="A233" s="67" t="s">
        <v>315</v>
      </c>
      <c r="B233" s="73" t="s">
        <v>316</v>
      </c>
      <c r="C233" s="69">
        <f t="shared" si="21"/>
        <v>1953</v>
      </c>
      <c r="D233" s="69">
        <v>1552</v>
      </c>
      <c r="E233" s="69">
        <f t="shared" si="23"/>
        <v>401</v>
      </c>
      <c r="F233" s="70"/>
      <c r="G233" s="70"/>
      <c r="H233" s="70"/>
      <c r="I233" s="70"/>
      <c r="J233" s="70"/>
      <c r="K233" s="70"/>
      <c r="L233" s="70"/>
      <c r="M233" s="70"/>
      <c r="N233" s="70"/>
      <c r="O233" s="52"/>
      <c r="P233" s="70"/>
      <c r="Q233" s="52"/>
      <c r="R233" s="70"/>
      <c r="S233" s="52"/>
      <c r="T233" s="70">
        <v>184</v>
      </c>
      <c r="U233" s="70">
        <v>217</v>
      </c>
    </row>
    <row r="234" s="1" customFormat="1" ht="15" spans="1:21">
      <c r="A234" s="67"/>
      <c r="B234" s="73" t="s">
        <v>317</v>
      </c>
      <c r="C234" s="69">
        <f t="shared" si="21"/>
        <v>1420.69</v>
      </c>
      <c r="D234" s="69">
        <f>VLOOKUP(B234,[2]Sheet8!A$1:B$65536,2,0)</f>
        <v>1514</v>
      </c>
      <c r="E234" s="69">
        <f t="shared" si="23"/>
        <v>-93.31</v>
      </c>
      <c r="F234" s="70"/>
      <c r="G234" s="70"/>
      <c r="H234" s="70"/>
      <c r="I234" s="70"/>
      <c r="J234" s="70"/>
      <c r="K234" s="70"/>
      <c r="L234" s="70"/>
      <c r="M234" s="70"/>
      <c r="N234" s="70">
        <f>VLOOKUP(B234,'[2]8中职奖助学金'!X$1:Y$65536,2,0)</f>
        <v>-76.51</v>
      </c>
      <c r="O234" s="52"/>
      <c r="P234" s="70">
        <v>4.2</v>
      </c>
      <c r="Q234" s="52"/>
      <c r="R234" s="70">
        <f>VLOOKUP(B234,'[2]9中职免学费'!AV$1:AW$65536,2,0)</f>
        <v>-21</v>
      </c>
      <c r="S234" s="52"/>
      <c r="T234" s="70"/>
      <c r="U234" s="70"/>
    </row>
    <row r="235" s="1" customFormat="1" ht="15" spans="1:21">
      <c r="A235" s="67"/>
      <c r="B235" s="73" t="s">
        <v>318</v>
      </c>
      <c r="C235" s="69">
        <f t="shared" si="21"/>
        <v>340.37</v>
      </c>
      <c r="D235" s="69">
        <f>VLOOKUP(B235,[2]Sheet8!A$1:B$65536,2,0)</f>
        <v>402</v>
      </c>
      <c r="E235" s="69">
        <f t="shared" si="23"/>
        <v>-61.63</v>
      </c>
      <c r="F235" s="70"/>
      <c r="G235" s="70"/>
      <c r="H235" s="70"/>
      <c r="I235" s="70"/>
      <c r="J235" s="70"/>
      <c r="K235" s="70"/>
      <c r="L235" s="70"/>
      <c r="M235" s="70"/>
      <c r="N235" s="70">
        <f>VLOOKUP(B235,'[2]8中职奖助学金'!X$1:Y$65536,2,0)</f>
        <v>-15.83</v>
      </c>
      <c r="O235" s="52"/>
      <c r="P235" s="70">
        <v>1.2</v>
      </c>
      <c r="Q235" s="52"/>
      <c r="R235" s="70">
        <f>VLOOKUP(B235,'[2]9中职免学费'!AV$1:AW$65536,2,0)</f>
        <v>-47</v>
      </c>
      <c r="S235" s="52"/>
      <c r="T235" s="70"/>
      <c r="U235" s="70"/>
    </row>
    <row r="236" s="1" customFormat="1" ht="15" spans="1:21">
      <c r="A236" s="67"/>
      <c r="B236" s="73" t="s">
        <v>319</v>
      </c>
      <c r="C236" s="69">
        <f t="shared" si="21"/>
        <v>656.67</v>
      </c>
      <c r="D236" s="69">
        <f>VLOOKUP(B236,[2]Sheet8!A$1:B$65536,2,0)</f>
        <v>553</v>
      </c>
      <c r="E236" s="69">
        <f t="shared" si="23"/>
        <v>103.67</v>
      </c>
      <c r="F236" s="70"/>
      <c r="G236" s="70"/>
      <c r="H236" s="70"/>
      <c r="I236" s="70"/>
      <c r="J236" s="70"/>
      <c r="K236" s="70"/>
      <c r="L236" s="70"/>
      <c r="M236" s="70"/>
      <c r="N236" s="70">
        <f>VLOOKUP(B236,'[2]8中职奖助学金'!X$1:Y$65536,2,0)</f>
        <v>11.47</v>
      </c>
      <c r="O236" s="52"/>
      <c r="P236" s="70">
        <v>1.2</v>
      </c>
      <c r="Q236" s="52"/>
      <c r="R236" s="70">
        <f>VLOOKUP(B236,'[2]9中职免学费'!AV$1:AW$65536,2,0)</f>
        <v>91</v>
      </c>
      <c r="S236" s="52"/>
      <c r="T236" s="70"/>
      <c r="U236" s="70"/>
    </row>
    <row r="237" s="1" customFormat="1" ht="15" spans="1:21">
      <c r="A237" s="67"/>
      <c r="B237" s="73" t="s">
        <v>320</v>
      </c>
      <c r="C237" s="69">
        <f t="shared" si="21"/>
        <v>1152.6</v>
      </c>
      <c r="D237" s="69">
        <f>VLOOKUP(B237,[2]Sheet8!A$1:B$65536,2,0)</f>
        <v>1070.72</v>
      </c>
      <c r="E237" s="69">
        <f t="shared" si="23"/>
        <v>81.8800000000001</v>
      </c>
      <c r="F237" s="70"/>
      <c r="G237" s="70"/>
      <c r="H237" s="70"/>
      <c r="I237" s="70"/>
      <c r="J237" s="70"/>
      <c r="K237" s="70"/>
      <c r="L237" s="70"/>
      <c r="M237" s="70"/>
      <c r="N237" s="70"/>
      <c r="O237" s="70">
        <f>VLOOKUP(B237:B639,[1]助学金!$B$7:$I$114,8,0)</f>
        <v>0</v>
      </c>
      <c r="P237" s="70"/>
      <c r="Q237" s="70">
        <f>VLOOKUP(B237:B639,[1]国家奖学金!$B$8:$I$115,8,FALSE)</f>
        <v>3</v>
      </c>
      <c r="R237" s="70"/>
      <c r="S237" s="70">
        <v>78.8800000000001</v>
      </c>
      <c r="T237" s="70"/>
      <c r="U237" s="70"/>
    </row>
    <row r="238" s="1" customFormat="1" ht="15" spans="1:21">
      <c r="A238" s="67"/>
      <c r="B238" s="73" t="s">
        <v>321</v>
      </c>
      <c r="C238" s="69">
        <f t="shared" si="21"/>
        <v>829.8</v>
      </c>
      <c r="D238" s="69">
        <f>VLOOKUP(B238,[2]Sheet8!A$1:B$65536,2,0)</f>
        <v>768.38</v>
      </c>
      <c r="E238" s="69">
        <f t="shared" si="23"/>
        <v>61.4200000000001</v>
      </c>
      <c r="F238" s="70"/>
      <c r="G238" s="70"/>
      <c r="H238" s="70"/>
      <c r="I238" s="70"/>
      <c r="J238" s="70"/>
      <c r="K238" s="70"/>
      <c r="L238" s="70"/>
      <c r="M238" s="70"/>
      <c r="N238" s="70"/>
      <c r="O238" s="70">
        <f>VLOOKUP(B238:B640,[1]助学金!$B$7:$I$114,8,0)</f>
        <v>0</v>
      </c>
      <c r="P238" s="70"/>
      <c r="Q238" s="70">
        <f>VLOOKUP(B238:B640,[1]国家奖学金!$B$8:$I$115,8,FALSE)</f>
        <v>1.8</v>
      </c>
      <c r="R238" s="70"/>
      <c r="S238" s="70">
        <v>59.6200000000001</v>
      </c>
      <c r="T238" s="70"/>
      <c r="U238" s="70"/>
    </row>
    <row r="239" s="1" customFormat="1" ht="15" spans="1:21">
      <c r="A239" s="67"/>
      <c r="B239" s="80" t="s">
        <v>322</v>
      </c>
      <c r="C239" s="69">
        <f t="shared" si="21"/>
        <v>7.89</v>
      </c>
      <c r="D239" s="69">
        <f>VLOOKUP(B239,[2]Sheet8!A$1:B$65536,2,0)</f>
        <v>2</v>
      </c>
      <c r="E239" s="69">
        <f t="shared" si="23"/>
        <v>5.89</v>
      </c>
      <c r="F239" s="70"/>
      <c r="G239" s="70"/>
      <c r="H239" s="70"/>
      <c r="I239" s="70"/>
      <c r="J239" s="70"/>
      <c r="K239" s="70"/>
      <c r="L239" s="70"/>
      <c r="M239" s="70"/>
      <c r="N239" s="70">
        <f>VLOOKUP(B239,'[2]8中职奖助学金'!X$1:Y$65536,2,0)</f>
        <v>3.89</v>
      </c>
      <c r="O239" s="52"/>
      <c r="P239" s="70">
        <v>0</v>
      </c>
      <c r="Q239" s="52"/>
      <c r="R239" s="70">
        <f>VLOOKUP(B239,'[2]9中职免学费'!AV$1:AW$65536,2,0)</f>
        <v>2</v>
      </c>
      <c r="S239" s="52"/>
      <c r="T239" s="70"/>
      <c r="U239" s="70"/>
    </row>
    <row r="240" s="1" customFormat="1" ht="15" spans="1:21">
      <c r="A240" s="67"/>
      <c r="B240" s="73" t="s">
        <v>323</v>
      </c>
      <c r="C240" s="69">
        <f t="shared" si="21"/>
        <v>53.51</v>
      </c>
      <c r="D240" s="69">
        <v>0</v>
      </c>
      <c r="E240" s="69">
        <f t="shared" si="23"/>
        <v>53.51</v>
      </c>
      <c r="F240" s="70"/>
      <c r="G240" s="70"/>
      <c r="H240" s="70"/>
      <c r="I240" s="70"/>
      <c r="J240" s="70"/>
      <c r="K240" s="70"/>
      <c r="L240" s="70"/>
      <c r="M240" s="70"/>
      <c r="N240" s="70"/>
      <c r="O240" s="70">
        <v>52.91</v>
      </c>
      <c r="P240" s="70"/>
      <c r="Q240" s="70">
        <v>0.6</v>
      </c>
      <c r="R240" s="70"/>
      <c r="S240" s="70">
        <v>0</v>
      </c>
      <c r="T240" s="70"/>
      <c r="U240" s="70"/>
    </row>
    <row r="241" s="1" customFormat="1" ht="15" spans="1:21">
      <c r="A241" s="67" t="s">
        <v>42</v>
      </c>
      <c r="B241" s="73" t="s">
        <v>324</v>
      </c>
      <c r="C241" s="69">
        <f t="shared" si="21"/>
        <v>67.4</v>
      </c>
      <c r="D241" s="69">
        <f>VLOOKUP(B241,[2]Sheet8!A$1:B$65536,2,0)</f>
        <v>56</v>
      </c>
      <c r="E241" s="69">
        <f t="shared" si="23"/>
        <v>11.4</v>
      </c>
      <c r="F241" s="70"/>
      <c r="G241" s="70"/>
      <c r="H241" s="70"/>
      <c r="I241" s="70">
        <v>1</v>
      </c>
      <c r="J241" s="70">
        <f>VLOOKUP(B241,'[2]4本专科国家助学金'!M$1:N$65536,2,0)</f>
        <v>10.4</v>
      </c>
      <c r="K241" s="70">
        <f>VLOOKUP(B241,'[2]5服兵役'!N$1:O$65536,2,0)</f>
        <v>0</v>
      </c>
      <c r="L241" s="70"/>
      <c r="M241" s="70"/>
      <c r="N241" s="70"/>
      <c r="O241" s="52"/>
      <c r="P241" s="70"/>
      <c r="Q241" s="52"/>
      <c r="R241" s="70"/>
      <c r="S241" s="52"/>
      <c r="T241" s="70"/>
      <c r="U241" s="70"/>
    </row>
    <row r="242" s="1" customFormat="1" ht="15" spans="1:21">
      <c r="A242" s="67" t="s">
        <v>42</v>
      </c>
      <c r="B242" s="68" t="s">
        <v>325</v>
      </c>
      <c r="C242" s="69">
        <f t="shared" si="21"/>
        <v>1114.69</v>
      </c>
      <c r="D242" s="69">
        <f>VLOOKUP(B242,[2]Sheet8!A$1:B$65536,2,0)</f>
        <v>963</v>
      </c>
      <c r="E242" s="69">
        <f t="shared" si="23"/>
        <v>151.69</v>
      </c>
      <c r="F242" s="70"/>
      <c r="G242" s="70"/>
      <c r="H242" s="70">
        <f>VLOOKUP(B242,'[2]3本专科国家奖学金、励志奖学金'!B$1:C$65536,2,0)</f>
        <v>8</v>
      </c>
      <c r="I242" s="70">
        <f>VLOOKUP(B242,'[2]3本专科国家奖学金、励志奖学金'!M$1:N$65536,2,0)</f>
        <v>30</v>
      </c>
      <c r="J242" s="70">
        <f>VLOOKUP(B242,'[2]4本专科国家助学金'!M$1:N$65536,2,0)</f>
        <v>116.81</v>
      </c>
      <c r="K242" s="70">
        <f>VLOOKUP(B242,'[2]5服兵役'!N$1:O$65536,2,0)</f>
        <v>-24.12</v>
      </c>
      <c r="L242" s="70">
        <f>VLOOKUP(B242,'[2]6助学贷款奖补资金'!B$1:C$65536,2,0)</f>
        <v>21</v>
      </c>
      <c r="M242" s="70"/>
      <c r="N242" s="70"/>
      <c r="O242" s="52"/>
      <c r="P242" s="70"/>
      <c r="Q242" s="52"/>
      <c r="R242" s="70"/>
      <c r="S242" s="52"/>
      <c r="T242" s="70"/>
      <c r="U242" s="70"/>
    </row>
    <row r="243" s="56" customFormat="1" ht="14.25" spans="1:21">
      <c r="A243" s="60"/>
      <c r="B243" s="78" t="s">
        <v>326</v>
      </c>
      <c r="C243" s="59">
        <f t="shared" si="21"/>
        <v>6160.61</v>
      </c>
      <c r="D243" s="59">
        <f t="shared" ref="D243:U243" si="24">SUM(D244:D254)</f>
        <v>5453.84</v>
      </c>
      <c r="E243" s="59">
        <f t="shared" si="24"/>
        <v>706.77</v>
      </c>
      <c r="F243" s="59">
        <f t="shared" si="24"/>
        <v>0</v>
      </c>
      <c r="G243" s="59">
        <f t="shared" si="24"/>
        <v>0</v>
      </c>
      <c r="H243" s="59">
        <f t="shared" si="24"/>
        <v>3.2</v>
      </c>
      <c r="I243" s="59">
        <f t="shared" si="24"/>
        <v>12</v>
      </c>
      <c r="J243" s="59">
        <f t="shared" si="24"/>
        <v>46.56</v>
      </c>
      <c r="K243" s="59">
        <f t="shared" si="24"/>
        <v>7.82</v>
      </c>
      <c r="L243" s="59">
        <f t="shared" si="24"/>
        <v>7</v>
      </c>
      <c r="M243" s="59">
        <f t="shared" si="24"/>
        <v>0</v>
      </c>
      <c r="N243" s="59">
        <f t="shared" si="24"/>
        <v>-64.36</v>
      </c>
      <c r="O243" s="59">
        <f t="shared" si="24"/>
        <v>1.91</v>
      </c>
      <c r="P243" s="59">
        <f t="shared" si="24"/>
        <v>4.2</v>
      </c>
      <c r="Q243" s="59">
        <f t="shared" si="24"/>
        <v>2.4</v>
      </c>
      <c r="R243" s="59">
        <f t="shared" si="24"/>
        <v>-24</v>
      </c>
      <c r="S243" s="59">
        <f t="shared" si="24"/>
        <v>50.0400000000001</v>
      </c>
      <c r="T243" s="59">
        <f t="shared" si="24"/>
        <v>210</v>
      </c>
      <c r="U243" s="59">
        <f t="shared" si="24"/>
        <v>450</v>
      </c>
    </row>
    <row r="244" s="1" customFormat="1" ht="15" spans="1:21">
      <c r="A244" s="67" t="s">
        <v>327</v>
      </c>
      <c r="B244" s="73" t="s">
        <v>328</v>
      </c>
      <c r="C244" s="69">
        <f t="shared" si="21"/>
        <v>2736</v>
      </c>
      <c r="D244" s="69">
        <f>VLOOKUP(B244,[2]Sheet8!A$1:B$65536,2,0)</f>
        <v>2378</v>
      </c>
      <c r="E244" s="69">
        <f t="shared" ref="E244:E254" si="25">SUM(F244:U244)</f>
        <v>358</v>
      </c>
      <c r="F244" s="70"/>
      <c r="G244" s="70"/>
      <c r="H244" s="70"/>
      <c r="I244" s="70"/>
      <c r="J244" s="70"/>
      <c r="K244" s="70"/>
      <c r="L244" s="70"/>
      <c r="M244" s="70"/>
      <c r="N244" s="70"/>
      <c r="O244" s="52"/>
      <c r="P244" s="70"/>
      <c r="Q244" s="52"/>
      <c r="R244" s="70"/>
      <c r="S244" s="52"/>
      <c r="T244" s="70">
        <f>VLOOKUP(B244,'[2]10高中助学金'!R$1:S$65536,2,0)</f>
        <v>79</v>
      </c>
      <c r="U244" s="70">
        <f>VLOOKUP(B244,'[2]11高中免学费'!AP$1:AQ$65536,2,0)</f>
        <v>279</v>
      </c>
    </row>
    <row r="245" s="1" customFormat="1" ht="15" spans="1:21">
      <c r="A245" s="67"/>
      <c r="B245" s="80" t="s">
        <v>329</v>
      </c>
      <c r="C245" s="69">
        <f t="shared" si="21"/>
        <v>168.27</v>
      </c>
      <c r="D245" s="69">
        <v>179</v>
      </c>
      <c r="E245" s="69">
        <f t="shared" si="25"/>
        <v>-10.73</v>
      </c>
      <c r="F245" s="70"/>
      <c r="G245" s="70"/>
      <c r="H245" s="70"/>
      <c r="I245" s="70"/>
      <c r="J245" s="70"/>
      <c r="K245" s="70"/>
      <c r="L245" s="70"/>
      <c r="M245" s="70"/>
      <c r="N245" s="70">
        <v>-0.93</v>
      </c>
      <c r="O245" s="52"/>
      <c r="P245" s="70">
        <v>1.2</v>
      </c>
      <c r="Q245" s="52"/>
      <c r="R245" s="70">
        <f>VLOOKUP(B245,'[2]9中职免学费'!AV$1:AW$65536,2,0)</f>
        <v>-11</v>
      </c>
      <c r="S245" s="52"/>
      <c r="T245" s="70"/>
      <c r="U245" s="70"/>
    </row>
    <row r="246" s="1" customFormat="1" ht="15" spans="1:21">
      <c r="A246" s="67" t="s">
        <v>330</v>
      </c>
      <c r="B246" s="73" t="s">
        <v>331</v>
      </c>
      <c r="C246" s="69">
        <f t="shared" si="21"/>
        <v>1401</v>
      </c>
      <c r="D246" s="69">
        <f>VLOOKUP(B246,[2]Sheet8!A$1:B$65536,2,0)</f>
        <v>1099</v>
      </c>
      <c r="E246" s="69">
        <f t="shared" si="25"/>
        <v>302</v>
      </c>
      <c r="F246" s="70"/>
      <c r="G246" s="70"/>
      <c r="H246" s="70"/>
      <c r="I246" s="70"/>
      <c r="J246" s="70"/>
      <c r="K246" s="70"/>
      <c r="L246" s="70"/>
      <c r="M246" s="70"/>
      <c r="N246" s="70"/>
      <c r="O246" s="52"/>
      <c r="P246" s="70"/>
      <c r="Q246" s="52"/>
      <c r="R246" s="70"/>
      <c r="S246" s="52"/>
      <c r="T246" s="70">
        <f>VLOOKUP(B246,'[2]10高中助学金'!R$1:S$65536,2,0)</f>
        <v>131</v>
      </c>
      <c r="U246" s="70">
        <f>VLOOKUP(B246,'[2]11高中免学费'!AP$1:AQ$65536,2,0)</f>
        <v>171</v>
      </c>
    </row>
    <row r="247" s="1" customFormat="1" ht="15" spans="1:21">
      <c r="A247" s="67"/>
      <c r="B247" s="73" t="s">
        <v>332</v>
      </c>
      <c r="C247" s="69">
        <f t="shared" si="21"/>
        <v>25.77</v>
      </c>
      <c r="D247" s="69"/>
      <c r="E247" s="69">
        <f t="shared" si="25"/>
        <v>25.77</v>
      </c>
      <c r="F247" s="70"/>
      <c r="G247" s="70"/>
      <c r="H247" s="70"/>
      <c r="I247" s="70"/>
      <c r="J247" s="70"/>
      <c r="K247" s="70"/>
      <c r="L247" s="70"/>
      <c r="M247" s="70"/>
      <c r="N247" s="70">
        <v>2.57</v>
      </c>
      <c r="O247" s="52"/>
      <c r="P247" s="70">
        <v>1.2</v>
      </c>
      <c r="Q247" s="52"/>
      <c r="R247" s="70">
        <f>VLOOKUP(B247,'[2]9中职免学费'!AV$1:AW$65536,2,0)</f>
        <v>22</v>
      </c>
      <c r="S247" s="52"/>
      <c r="T247" s="70"/>
      <c r="U247" s="70"/>
    </row>
    <row r="248" s="1" customFormat="1" ht="15" spans="1:21">
      <c r="A248" s="67"/>
      <c r="B248" s="73" t="s">
        <v>333</v>
      </c>
      <c r="C248" s="69">
        <f t="shared" si="21"/>
        <v>351</v>
      </c>
      <c r="D248" s="69">
        <f>VLOOKUP(B248,[2]Sheet8!A$1:B$65536,2,0)</f>
        <v>351</v>
      </c>
      <c r="E248" s="69">
        <f t="shared" si="25"/>
        <v>0</v>
      </c>
      <c r="F248" s="70"/>
      <c r="G248" s="70"/>
      <c r="H248" s="70"/>
      <c r="I248" s="70"/>
      <c r="J248" s="70"/>
      <c r="K248" s="70"/>
      <c r="L248" s="70"/>
      <c r="M248" s="70"/>
      <c r="N248" s="70"/>
      <c r="O248" s="52"/>
      <c r="P248" s="70"/>
      <c r="Q248" s="52"/>
      <c r="R248" s="70"/>
      <c r="S248" s="52"/>
      <c r="T248" s="70"/>
      <c r="U248" s="70"/>
    </row>
    <row r="249" s="1" customFormat="1" ht="15" spans="1:21">
      <c r="A249" s="67"/>
      <c r="B249" s="73" t="s">
        <v>334</v>
      </c>
      <c r="C249" s="69">
        <f t="shared" si="21"/>
        <v>261.08</v>
      </c>
      <c r="D249" s="69">
        <f>VLOOKUP(B249,[2]Sheet8!A$1:B$65536,2,0)</f>
        <v>241.15</v>
      </c>
      <c r="E249" s="69">
        <f t="shared" si="25"/>
        <v>19.93</v>
      </c>
      <c r="F249" s="70"/>
      <c r="G249" s="70"/>
      <c r="H249" s="70"/>
      <c r="I249" s="70"/>
      <c r="J249" s="70"/>
      <c r="K249" s="70"/>
      <c r="L249" s="70"/>
      <c r="M249" s="70"/>
      <c r="N249" s="70"/>
      <c r="O249" s="70">
        <f>VLOOKUP(B249:B650,[1]助学金!$B$7:$I$114,8,0)</f>
        <v>0</v>
      </c>
      <c r="P249" s="70"/>
      <c r="Q249" s="70">
        <v>0.6</v>
      </c>
      <c r="R249" s="70"/>
      <c r="S249" s="70">
        <v>19.33</v>
      </c>
      <c r="T249" s="70"/>
      <c r="U249" s="70"/>
    </row>
    <row r="250" s="1" customFormat="1" ht="15" spans="1:21">
      <c r="A250" s="67"/>
      <c r="B250" s="73" t="s">
        <v>335</v>
      </c>
      <c r="C250" s="69">
        <f t="shared" si="21"/>
        <v>14.88</v>
      </c>
      <c r="D250" s="69">
        <f>VLOOKUP(B250,[2]Sheet8!A$1:B$65536,2,0)</f>
        <v>26</v>
      </c>
      <c r="E250" s="69">
        <f t="shared" si="25"/>
        <v>-11.12</v>
      </c>
      <c r="F250" s="70"/>
      <c r="G250" s="70"/>
      <c r="H250" s="70"/>
      <c r="I250" s="70"/>
      <c r="J250" s="70"/>
      <c r="K250" s="70"/>
      <c r="L250" s="70"/>
      <c r="M250" s="70"/>
      <c r="N250" s="70">
        <f>VLOOKUP(B250,'[2]8中职奖助学金'!X$1:Y$65536,2,0)</f>
        <v>-6.12</v>
      </c>
      <c r="O250" s="52"/>
      <c r="P250" s="70">
        <v>0</v>
      </c>
      <c r="Q250" s="52"/>
      <c r="R250" s="70">
        <f>VLOOKUP(B250,'[2]9中职免学费'!AV$1:AW$65536,2,0)</f>
        <v>-5</v>
      </c>
      <c r="S250" s="52"/>
      <c r="T250" s="70"/>
      <c r="U250" s="70"/>
    </row>
    <row r="251" s="1" customFormat="1" ht="15" spans="1:21">
      <c r="A251" s="67"/>
      <c r="B251" s="73" t="s">
        <v>336</v>
      </c>
      <c r="C251" s="69">
        <f t="shared" si="21"/>
        <v>23.43</v>
      </c>
      <c r="D251" s="69">
        <f>VLOOKUP(B251,[2]Sheet8!A$1:B$65536,2,0)</f>
        <v>33</v>
      </c>
      <c r="E251" s="69">
        <f t="shared" si="25"/>
        <v>-9.57</v>
      </c>
      <c r="F251" s="70"/>
      <c r="G251" s="70"/>
      <c r="H251" s="70"/>
      <c r="I251" s="70"/>
      <c r="J251" s="70"/>
      <c r="K251" s="70"/>
      <c r="L251" s="70"/>
      <c r="M251" s="70"/>
      <c r="N251" s="70">
        <f>VLOOKUP(B251,'[2]8中职奖助学金'!X$1:Y$65536,2,0)</f>
        <v>-4.57</v>
      </c>
      <c r="O251" s="52"/>
      <c r="P251" s="70">
        <v>0</v>
      </c>
      <c r="Q251" s="52"/>
      <c r="R251" s="70">
        <f>VLOOKUP(B251,'[2]9中职免学费'!AV$1:AW$65536,2,0)</f>
        <v>-5</v>
      </c>
      <c r="S251" s="52"/>
      <c r="T251" s="70"/>
      <c r="U251" s="70"/>
    </row>
    <row r="252" s="1" customFormat="1" ht="15" spans="1:21">
      <c r="A252" s="67"/>
      <c r="B252" s="73" t="s">
        <v>337</v>
      </c>
      <c r="C252" s="69">
        <f t="shared" si="21"/>
        <v>7</v>
      </c>
      <c r="D252" s="69">
        <f>VLOOKUP(B252,[2]Sheet8!A$1:B$65536,2,0)</f>
        <v>0</v>
      </c>
      <c r="E252" s="69">
        <f t="shared" si="25"/>
        <v>7</v>
      </c>
      <c r="F252" s="70"/>
      <c r="G252" s="70"/>
      <c r="H252" s="70"/>
      <c r="I252" s="70"/>
      <c r="J252" s="70"/>
      <c r="K252" s="70"/>
      <c r="L252" s="70">
        <v>7</v>
      </c>
      <c r="M252" s="70"/>
      <c r="N252" s="70"/>
      <c r="O252" s="52"/>
      <c r="P252" s="70"/>
      <c r="Q252" s="52"/>
      <c r="R252" s="70"/>
      <c r="S252" s="52"/>
      <c r="T252" s="70"/>
      <c r="U252" s="70"/>
    </row>
    <row r="253" s="1" customFormat="1" ht="15" spans="1:21">
      <c r="A253" s="67"/>
      <c r="B253" s="73" t="s">
        <v>338</v>
      </c>
      <c r="C253" s="69">
        <f t="shared" si="21"/>
        <v>474.11</v>
      </c>
      <c r="D253" s="69">
        <f>VLOOKUP(B253,[2]Sheet8!A$1:B$65536,2,0)</f>
        <v>439.69</v>
      </c>
      <c r="E253" s="69">
        <f t="shared" si="25"/>
        <v>34.4200000000001</v>
      </c>
      <c r="F253" s="70"/>
      <c r="G253" s="70"/>
      <c r="H253" s="70"/>
      <c r="I253" s="70"/>
      <c r="J253" s="70"/>
      <c r="K253" s="70"/>
      <c r="L253" s="70"/>
      <c r="M253" s="70"/>
      <c r="N253" s="70"/>
      <c r="O253" s="70">
        <f>VLOOKUP(B253:B654,[1]助学金!$B$7:$I$114,8,0)</f>
        <v>1.91</v>
      </c>
      <c r="P253" s="70"/>
      <c r="Q253" s="70">
        <f>VLOOKUP(B253:B654,[1]国家奖学金!$B$8:$I$115,8,FALSE)</f>
        <v>1.8</v>
      </c>
      <c r="R253" s="70"/>
      <c r="S253" s="70">
        <v>30.7100000000001</v>
      </c>
      <c r="T253" s="70"/>
      <c r="U253" s="70"/>
    </row>
    <row r="254" s="1" customFormat="1" ht="15" spans="1:21">
      <c r="A254" s="67" t="s">
        <v>42</v>
      </c>
      <c r="B254" s="68" t="s">
        <v>339</v>
      </c>
      <c r="C254" s="69">
        <f t="shared" si="21"/>
        <v>698.07</v>
      </c>
      <c r="D254" s="69">
        <v>707</v>
      </c>
      <c r="E254" s="69">
        <f t="shared" si="25"/>
        <v>-8.92999999999999</v>
      </c>
      <c r="F254" s="70"/>
      <c r="G254" s="70"/>
      <c r="H254" s="70">
        <v>3.2</v>
      </c>
      <c r="I254" s="70">
        <v>12</v>
      </c>
      <c r="J254" s="70">
        <v>46.56</v>
      </c>
      <c r="K254" s="70">
        <v>7.82</v>
      </c>
      <c r="L254" s="70"/>
      <c r="M254" s="70"/>
      <c r="N254" s="70">
        <v>-55.31</v>
      </c>
      <c r="O254" s="52"/>
      <c r="P254" s="70">
        <v>1.8</v>
      </c>
      <c r="Q254" s="52"/>
      <c r="R254" s="70">
        <f>VLOOKUP(B254,'[2]9中职免学费'!AV$1:AW$65536,2,0)</f>
        <v>-25</v>
      </c>
      <c r="S254" s="52"/>
      <c r="T254" s="70"/>
      <c r="U254" s="70"/>
    </row>
    <row r="255" s="56" customFormat="1" ht="14.25" spans="1:21">
      <c r="A255" s="60"/>
      <c r="B255" s="78" t="s">
        <v>340</v>
      </c>
      <c r="C255" s="59">
        <f t="shared" si="21"/>
        <v>55486.28</v>
      </c>
      <c r="D255" s="59">
        <f t="shared" ref="D255:U255" si="26">SUM(D256:D299)</f>
        <v>46381.37</v>
      </c>
      <c r="E255" s="59">
        <f t="shared" si="26"/>
        <v>9104.91</v>
      </c>
      <c r="F255" s="59">
        <f t="shared" si="26"/>
        <v>0</v>
      </c>
      <c r="G255" s="59">
        <f t="shared" si="26"/>
        <v>0</v>
      </c>
      <c r="H255" s="59">
        <f t="shared" si="26"/>
        <v>5.6</v>
      </c>
      <c r="I255" s="59">
        <f t="shared" si="26"/>
        <v>15.5</v>
      </c>
      <c r="J255" s="59">
        <f t="shared" si="26"/>
        <v>58.72</v>
      </c>
      <c r="K255" s="59">
        <f t="shared" si="26"/>
        <v>45.94</v>
      </c>
      <c r="L255" s="59">
        <f t="shared" si="26"/>
        <v>24</v>
      </c>
      <c r="M255" s="59">
        <f t="shared" si="26"/>
        <v>0</v>
      </c>
      <c r="N255" s="59">
        <f t="shared" si="26"/>
        <v>356.09</v>
      </c>
      <c r="O255" s="59">
        <f t="shared" si="26"/>
        <v>133.67</v>
      </c>
      <c r="P255" s="59">
        <f t="shared" si="26"/>
        <v>28.8</v>
      </c>
      <c r="Q255" s="59">
        <f t="shared" si="26"/>
        <v>22.2</v>
      </c>
      <c r="R255" s="59">
        <f t="shared" si="26"/>
        <v>159</v>
      </c>
      <c r="S255" s="59">
        <f t="shared" si="26"/>
        <v>824.390000000001</v>
      </c>
      <c r="T255" s="59">
        <f t="shared" si="26"/>
        <v>3415</v>
      </c>
      <c r="U255" s="59">
        <f t="shared" si="26"/>
        <v>4016</v>
      </c>
    </row>
    <row r="256" s="1" customFormat="1" ht="15" spans="1:21">
      <c r="A256" s="67" t="s">
        <v>341</v>
      </c>
      <c r="B256" s="73" t="s">
        <v>342</v>
      </c>
      <c r="C256" s="69">
        <f t="shared" si="21"/>
        <v>5436</v>
      </c>
      <c r="D256" s="69">
        <f>VLOOKUP(B256,[2]Sheet8!A$1:B$65536,2,0)</f>
        <v>4207</v>
      </c>
      <c r="E256" s="69">
        <f t="shared" ref="E256:E299" si="27">SUM(F256:U256)</f>
        <v>1229</v>
      </c>
      <c r="F256" s="70"/>
      <c r="G256" s="70"/>
      <c r="H256" s="70"/>
      <c r="I256" s="70"/>
      <c r="J256" s="70"/>
      <c r="K256" s="70"/>
      <c r="L256" s="70"/>
      <c r="M256" s="70"/>
      <c r="N256" s="70"/>
      <c r="O256" s="52"/>
      <c r="P256" s="70"/>
      <c r="Q256" s="52"/>
      <c r="R256" s="70"/>
      <c r="S256" s="52"/>
      <c r="T256" s="70">
        <f>VLOOKUP(B256,'[2]10高中助学金'!R$1:S$65536,2,0)</f>
        <v>599</v>
      </c>
      <c r="U256" s="70">
        <f>VLOOKUP(B256,'[2]11高中免学费'!AP$1:AQ$65536,2,0)</f>
        <v>630</v>
      </c>
    </row>
    <row r="257" s="1" customFormat="1" ht="15" spans="1:21">
      <c r="A257" s="67"/>
      <c r="B257" s="84" t="s">
        <v>343</v>
      </c>
      <c r="C257" s="69">
        <f t="shared" si="21"/>
        <v>862.58</v>
      </c>
      <c r="D257" s="69">
        <v>928</v>
      </c>
      <c r="E257" s="69">
        <f t="shared" si="27"/>
        <v>-65.42</v>
      </c>
      <c r="F257" s="70"/>
      <c r="G257" s="70"/>
      <c r="H257" s="70"/>
      <c r="I257" s="70"/>
      <c r="J257" s="70"/>
      <c r="K257" s="70"/>
      <c r="L257" s="70"/>
      <c r="M257" s="70"/>
      <c r="N257" s="70">
        <v>-38.42</v>
      </c>
      <c r="O257" s="52"/>
      <c r="P257" s="70">
        <v>3</v>
      </c>
      <c r="Q257" s="52"/>
      <c r="R257" s="70">
        <v>-30</v>
      </c>
      <c r="S257" s="52"/>
      <c r="T257" s="70"/>
      <c r="U257" s="70"/>
    </row>
    <row r="258" s="1" customFormat="1" ht="15" spans="1:21">
      <c r="A258" s="67"/>
      <c r="B258" s="73" t="s">
        <v>344</v>
      </c>
      <c r="C258" s="69">
        <f t="shared" si="21"/>
        <v>118.83</v>
      </c>
      <c r="D258" s="69">
        <f>VLOOKUP(B258,[2]Sheet8!A$1:B$65536,2,0)</f>
        <v>111</v>
      </c>
      <c r="E258" s="69">
        <f t="shared" si="27"/>
        <v>7.83</v>
      </c>
      <c r="F258" s="70"/>
      <c r="G258" s="70"/>
      <c r="H258" s="70"/>
      <c r="I258" s="70"/>
      <c r="J258" s="70"/>
      <c r="K258" s="70"/>
      <c r="L258" s="70"/>
      <c r="M258" s="70"/>
      <c r="N258" s="70">
        <f>VLOOKUP(B258,'[2]8中职奖助学金'!X$1:Y$65536,2,0)</f>
        <v>2.23</v>
      </c>
      <c r="O258" s="52"/>
      <c r="P258" s="70">
        <v>0.6</v>
      </c>
      <c r="Q258" s="52"/>
      <c r="R258" s="70">
        <f>VLOOKUP(B258,'[2]9中职免学费'!AV$1:AW$65536,2,0)</f>
        <v>5</v>
      </c>
      <c r="S258" s="52"/>
      <c r="T258" s="70"/>
      <c r="U258" s="70"/>
    </row>
    <row r="259" s="1" customFormat="1" ht="15" spans="1:21">
      <c r="A259" s="67" t="s">
        <v>345</v>
      </c>
      <c r="B259" s="73" t="s">
        <v>346</v>
      </c>
      <c r="C259" s="69">
        <f t="shared" si="21"/>
        <v>1897</v>
      </c>
      <c r="D259" s="69">
        <f>VLOOKUP(B259,[2]Sheet8!A$1:B$65536,2,0)</f>
        <v>1530</v>
      </c>
      <c r="E259" s="69">
        <f t="shared" si="27"/>
        <v>367</v>
      </c>
      <c r="F259" s="70"/>
      <c r="G259" s="70"/>
      <c r="H259" s="70"/>
      <c r="I259" s="70"/>
      <c r="J259" s="70"/>
      <c r="K259" s="70"/>
      <c r="L259" s="70"/>
      <c r="M259" s="70"/>
      <c r="N259" s="70"/>
      <c r="O259" s="52"/>
      <c r="P259" s="70"/>
      <c r="Q259" s="52"/>
      <c r="R259" s="70"/>
      <c r="S259" s="52"/>
      <c r="T259" s="70">
        <f>VLOOKUP(B259,'[2]10高中助学金'!R$1:S$65536,2,0)</f>
        <v>132</v>
      </c>
      <c r="U259" s="70">
        <f>VLOOKUP(B259,'[2]11高中免学费'!AP$1:AQ$65536,2,0)</f>
        <v>235</v>
      </c>
    </row>
    <row r="260" s="1" customFormat="1" ht="15" spans="1:21">
      <c r="A260" s="67"/>
      <c r="B260" s="73" t="s">
        <v>347</v>
      </c>
      <c r="C260" s="69">
        <f t="shared" si="21"/>
        <v>446.73</v>
      </c>
      <c r="D260" s="69">
        <f>VLOOKUP(B260,[2]Sheet8!A$1:B$65536,2,0)</f>
        <v>390</v>
      </c>
      <c r="E260" s="69">
        <f t="shared" si="27"/>
        <v>56.73</v>
      </c>
      <c r="F260" s="70"/>
      <c r="G260" s="70"/>
      <c r="H260" s="70"/>
      <c r="I260" s="70"/>
      <c r="J260" s="70"/>
      <c r="K260" s="70"/>
      <c r="L260" s="70"/>
      <c r="M260" s="70"/>
      <c r="N260" s="70">
        <f>VLOOKUP(B260,'[2]8中职奖助学金'!X$1:Y$65536,2,0)</f>
        <v>18.53</v>
      </c>
      <c r="O260" s="52"/>
      <c r="P260" s="70">
        <v>1.2</v>
      </c>
      <c r="Q260" s="52"/>
      <c r="R260" s="70">
        <f>VLOOKUP(B260,'[2]9中职免学费'!AV$1:AW$65536,2,0)</f>
        <v>37</v>
      </c>
      <c r="S260" s="52"/>
      <c r="T260" s="70"/>
      <c r="U260" s="70"/>
    </row>
    <row r="261" s="1" customFormat="1" ht="15" spans="1:21">
      <c r="A261" s="67"/>
      <c r="B261" s="73" t="s">
        <v>348</v>
      </c>
      <c r="C261" s="69">
        <f t="shared" si="21"/>
        <v>431.81</v>
      </c>
      <c r="D261" s="69">
        <f>VLOOKUP(B261,[2]Sheet8!A$1:B$65536,2,0)</f>
        <v>315.47</v>
      </c>
      <c r="E261" s="69">
        <f t="shared" si="27"/>
        <v>116.34</v>
      </c>
      <c r="F261" s="70"/>
      <c r="G261" s="70"/>
      <c r="H261" s="70"/>
      <c r="I261" s="70"/>
      <c r="J261" s="70"/>
      <c r="K261" s="70"/>
      <c r="L261" s="70"/>
      <c r="M261" s="70"/>
      <c r="N261" s="70"/>
      <c r="O261" s="70">
        <f>VLOOKUP(B261:B663,[1]助学金!$B$7:$I$114,8,0)</f>
        <v>32.23</v>
      </c>
      <c r="P261" s="70"/>
      <c r="Q261" s="70">
        <f>VLOOKUP(B261:B663,[1]国家奖学金!$B$8:$I$115,8,FALSE)</f>
        <v>1.8</v>
      </c>
      <c r="R261" s="70"/>
      <c r="S261" s="70">
        <v>82.31</v>
      </c>
      <c r="T261" s="70"/>
      <c r="U261" s="70"/>
    </row>
    <row r="262" s="1" customFormat="1" ht="15" spans="1:21">
      <c r="A262" s="67" t="s">
        <v>349</v>
      </c>
      <c r="B262" s="73" t="s">
        <v>350</v>
      </c>
      <c r="C262" s="69">
        <f t="shared" si="21"/>
        <v>2233</v>
      </c>
      <c r="D262" s="69">
        <f>VLOOKUP(B262,[2]Sheet8!A$1:B$65536,2,0)</f>
        <v>2019</v>
      </c>
      <c r="E262" s="69">
        <f t="shared" si="27"/>
        <v>214</v>
      </c>
      <c r="F262" s="70"/>
      <c r="G262" s="70"/>
      <c r="H262" s="70"/>
      <c r="I262" s="70"/>
      <c r="J262" s="70"/>
      <c r="K262" s="70"/>
      <c r="L262" s="70"/>
      <c r="M262" s="70"/>
      <c r="N262" s="70"/>
      <c r="O262" s="52"/>
      <c r="P262" s="70"/>
      <c r="Q262" s="52"/>
      <c r="R262" s="70"/>
      <c r="S262" s="52"/>
      <c r="T262" s="70">
        <f>VLOOKUP(B262,'[2]10高中助学金'!R$1:S$65536,2,0)</f>
        <v>238</v>
      </c>
      <c r="U262" s="70">
        <f>VLOOKUP(B262,'[2]11高中免学费'!AP$1:AQ$65536,2,0)</f>
        <v>-24</v>
      </c>
    </row>
    <row r="263" s="1" customFormat="1" ht="15" spans="1:21">
      <c r="A263" s="67"/>
      <c r="B263" s="68" t="s">
        <v>351</v>
      </c>
      <c r="C263" s="69">
        <f t="shared" si="21"/>
        <v>1261.96</v>
      </c>
      <c r="D263" s="69">
        <f>VLOOKUP(B263,[2]Sheet8!A$1:B$65536,2,0)</f>
        <v>1403</v>
      </c>
      <c r="E263" s="69">
        <f t="shared" si="27"/>
        <v>-141.04</v>
      </c>
      <c r="F263" s="70"/>
      <c r="G263" s="70"/>
      <c r="H263" s="70"/>
      <c r="I263" s="70"/>
      <c r="J263" s="70"/>
      <c r="K263" s="70"/>
      <c r="L263" s="70"/>
      <c r="M263" s="70"/>
      <c r="N263" s="70">
        <f>VLOOKUP(B263,'[2]8中职奖助学金'!X$1:Y$65536,2,0)</f>
        <v>39.96</v>
      </c>
      <c r="O263" s="52"/>
      <c r="P263" s="70">
        <v>3</v>
      </c>
      <c r="Q263" s="52"/>
      <c r="R263" s="70">
        <f>VLOOKUP(B263,'[2]9中职免学费'!AV$1:AW$65536,2,0)</f>
        <v>-184</v>
      </c>
      <c r="S263" s="52"/>
      <c r="T263" s="70"/>
      <c r="U263" s="70"/>
    </row>
    <row r="264" s="1" customFormat="1" ht="15" spans="1:21">
      <c r="A264" s="67"/>
      <c r="B264" s="68" t="s">
        <v>352</v>
      </c>
      <c r="C264" s="69">
        <f t="shared" si="21"/>
        <v>179.94</v>
      </c>
      <c r="D264" s="69">
        <f>VLOOKUP(B264,[2]Sheet8!A$1:B$65536,2,0)</f>
        <v>163.82</v>
      </c>
      <c r="E264" s="69">
        <f t="shared" si="27"/>
        <v>16.12</v>
      </c>
      <c r="F264" s="70"/>
      <c r="G264" s="70"/>
      <c r="H264" s="70"/>
      <c r="I264" s="70"/>
      <c r="J264" s="70"/>
      <c r="K264" s="70"/>
      <c r="L264" s="70"/>
      <c r="M264" s="70"/>
      <c r="N264" s="70"/>
      <c r="O264" s="70">
        <f>VLOOKUP(B264:B666,[1]助学金!$B$7:$I$114,8,0)</f>
        <v>0.09</v>
      </c>
      <c r="P264" s="70"/>
      <c r="Q264" s="70">
        <f>VLOOKUP(B264:B666,[1]国家奖学金!$B$8:$I$115,8,FALSE)</f>
        <v>0.6</v>
      </c>
      <c r="R264" s="70"/>
      <c r="S264" s="70">
        <v>15.43</v>
      </c>
      <c r="T264" s="70"/>
      <c r="U264" s="70"/>
    </row>
    <row r="265" s="1" customFormat="1" ht="15" spans="1:21">
      <c r="A265" s="67" t="s">
        <v>353</v>
      </c>
      <c r="B265" s="73" t="s">
        <v>354</v>
      </c>
      <c r="C265" s="69">
        <f t="shared" si="21"/>
        <v>2212</v>
      </c>
      <c r="D265" s="69">
        <f>VLOOKUP(B265,[2]Sheet8!A$1:B$65536,2,0)</f>
        <v>1707</v>
      </c>
      <c r="E265" s="69">
        <f t="shared" si="27"/>
        <v>505</v>
      </c>
      <c r="F265" s="70"/>
      <c r="G265" s="70"/>
      <c r="H265" s="70"/>
      <c r="I265" s="70"/>
      <c r="J265" s="70"/>
      <c r="K265" s="70"/>
      <c r="L265" s="70"/>
      <c r="M265" s="70"/>
      <c r="N265" s="70"/>
      <c r="O265" s="52"/>
      <c r="P265" s="70"/>
      <c r="Q265" s="52"/>
      <c r="R265" s="70"/>
      <c r="S265" s="52"/>
      <c r="T265" s="70">
        <f>VLOOKUP(B265,'[2]10高中助学金'!R$1:S$65536,2,0)</f>
        <v>225</v>
      </c>
      <c r="U265" s="70">
        <f>VLOOKUP(B265,'[2]11高中免学费'!AP$1:AQ$65536,2,0)</f>
        <v>280</v>
      </c>
    </row>
    <row r="266" s="1" customFormat="1" ht="15" spans="1:21">
      <c r="A266" s="67"/>
      <c r="B266" s="73" t="s">
        <v>355</v>
      </c>
      <c r="C266" s="69">
        <f t="shared" ref="C266:C329" si="28">D266+E266</f>
        <v>15.76</v>
      </c>
      <c r="D266" s="69"/>
      <c r="E266" s="69">
        <f t="shared" si="27"/>
        <v>15.76</v>
      </c>
      <c r="F266" s="70"/>
      <c r="G266" s="70"/>
      <c r="H266" s="70"/>
      <c r="I266" s="70"/>
      <c r="J266" s="70"/>
      <c r="K266" s="70"/>
      <c r="L266" s="70"/>
      <c r="M266" s="70"/>
      <c r="N266" s="70">
        <v>39.56</v>
      </c>
      <c r="O266" s="52"/>
      <c r="P266" s="70">
        <v>1.2</v>
      </c>
      <c r="Q266" s="52"/>
      <c r="R266" s="70">
        <f>VLOOKUP(B266,'[2]9中职免学费'!AV$1:AW$65536,2,0)</f>
        <v>-25</v>
      </c>
      <c r="S266" s="52"/>
      <c r="T266" s="70"/>
      <c r="U266" s="70"/>
    </row>
    <row r="267" s="1" customFormat="1" ht="15" spans="1:21">
      <c r="A267" s="67"/>
      <c r="B267" s="73" t="s">
        <v>356</v>
      </c>
      <c r="C267" s="69">
        <f t="shared" si="28"/>
        <v>588</v>
      </c>
      <c r="D267" s="69">
        <f>VLOOKUP(B267,[2]Sheet8!A$1:B$65536,2,0)</f>
        <v>588</v>
      </c>
      <c r="E267" s="69">
        <f t="shared" si="27"/>
        <v>0</v>
      </c>
      <c r="F267" s="70"/>
      <c r="G267" s="70"/>
      <c r="H267" s="70"/>
      <c r="I267" s="70"/>
      <c r="J267" s="70"/>
      <c r="K267" s="70"/>
      <c r="L267" s="70"/>
      <c r="M267" s="70"/>
      <c r="N267" s="70"/>
      <c r="O267" s="52"/>
      <c r="P267" s="70"/>
      <c r="Q267" s="52"/>
      <c r="R267" s="70"/>
      <c r="S267" s="52"/>
      <c r="T267" s="70"/>
      <c r="U267" s="70"/>
    </row>
    <row r="268" s="1" customFormat="1" ht="15" spans="1:21">
      <c r="A268" s="67"/>
      <c r="B268" s="73" t="s">
        <v>357</v>
      </c>
      <c r="C268" s="69">
        <f t="shared" si="28"/>
        <v>797.57</v>
      </c>
      <c r="D268" s="69">
        <f>VLOOKUP(B268,[2]Sheet8!A$1:B$65536,2,0)</f>
        <v>680.09</v>
      </c>
      <c r="E268" s="69">
        <f t="shared" si="27"/>
        <v>117.48</v>
      </c>
      <c r="F268" s="70"/>
      <c r="G268" s="70"/>
      <c r="H268" s="70"/>
      <c r="I268" s="70"/>
      <c r="J268" s="70"/>
      <c r="K268" s="70"/>
      <c r="L268" s="70"/>
      <c r="M268" s="70"/>
      <c r="N268" s="70"/>
      <c r="O268" s="70">
        <f>VLOOKUP(B268:B670,[1]助学金!$B$7:$I$114,8,0)</f>
        <v>0</v>
      </c>
      <c r="P268" s="70"/>
      <c r="Q268" s="70">
        <f>VLOOKUP(B268:B670,[1]国家奖学金!$B$8:$I$115,8,FALSE)</f>
        <v>2.4</v>
      </c>
      <c r="R268" s="70"/>
      <c r="S268" s="70">
        <v>115.08</v>
      </c>
      <c r="T268" s="70"/>
      <c r="U268" s="70"/>
    </row>
    <row r="269" s="1" customFormat="1" ht="15" spans="1:21">
      <c r="A269" s="67" t="s">
        <v>358</v>
      </c>
      <c r="B269" s="73" t="s">
        <v>359</v>
      </c>
      <c r="C269" s="69">
        <f t="shared" si="28"/>
        <v>1518</v>
      </c>
      <c r="D269" s="69">
        <f>VLOOKUP(B269,[2]Sheet8!A$1:B$65536,2,0)</f>
        <v>1172</v>
      </c>
      <c r="E269" s="69">
        <f t="shared" si="27"/>
        <v>346</v>
      </c>
      <c r="F269" s="70"/>
      <c r="G269" s="70"/>
      <c r="H269" s="70"/>
      <c r="I269" s="70"/>
      <c r="J269" s="70"/>
      <c r="K269" s="70"/>
      <c r="L269" s="70"/>
      <c r="M269" s="70"/>
      <c r="N269" s="70"/>
      <c r="O269" s="52"/>
      <c r="P269" s="70"/>
      <c r="Q269" s="52"/>
      <c r="R269" s="70"/>
      <c r="S269" s="52"/>
      <c r="T269" s="70">
        <f>VLOOKUP(B269,'[2]10高中助学金'!R$1:S$65536,2,0)</f>
        <v>166</v>
      </c>
      <c r="U269" s="70">
        <f>VLOOKUP(B269,'[2]11高中免学费'!AP$1:AQ$65536,2,0)</f>
        <v>180</v>
      </c>
    </row>
    <row r="270" s="1" customFormat="1" ht="15" spans="1:21">
      <c r="A270" s="67"/>
      <c r="B270" s="73" t="s">
        <v>360</v>
      </c>
      <c r="C270" s="69">
        <f t="shared" si="28"/>
        <v>471.7</v>
      </c>
      <c r="D270" s="69">
        <f>VLOOKUP(B270,[2]Sheet8!A$1:B$65536,2,0)</f>
        <v>487</v>
      </c>
      <c r="E270" s="69">
        <f t="shared" si="27"/>
        <v>-15.3</v>
      </c>
      <c r="F270" s="70"/>
      <c r="G270" s="70"/>
      <c r="H270" s="70"/>
      <c r="I270" s="70"/>
      <c r="J270" s="70"/>
      <c r="K270" s="70"/>
      <c r="L270" s="70"/>
      <c r="M270" s="70"/>
      <c r="N270" s="70">
        <f>VLOOKUP(B270,'[2]8中职奖助学金'!X$1:Y$65536,2,0)</f>
        <v>-17.5</v>
      </c>
      <c r="O270" s="52"/>
      <c r="P270" s="70">
        <v>1.2</v>
      </c>
      <c r="Q270" s="52"/>
      <c r="R270" s="70">
        <f>VLOOKUP(B270,'[2]9中职免学费'!AV$1:AW$65536,2,0)</f>
        <v>1</v>
      </c>
      <c r="S270" s="52"/>
      <c r="T270" s="70"/>
      <c r="U270" s="70"/>
    </row>
    <row r="271" s="1" customFormat="1" ht="15" spans="1:21">
      <c r="A271" s="67"/>
      <c r="B271" s="73" t="s">
        <v>361</v>
      </c>
      <c r="C271" s="69">
        <f t="shared" si="28"/>
        <v>210.01</v>
      </c>
      <c r="D271" s="69">
        <f>VLOOKUP(B271,[2]Sheet8!A$1:B$65536,2,0)</f>
        <v>133.17</v>
      </c>
      <c r="E271" s="69">
        <f t="shared" si="27"/>
        <v>76.84</v>
      </c>
      <c r="F271" s="70"/>
      <c r="G271" s="70"/>
      <c r="H271" s="70"/>
      <c r="I271" s="70"/>
      <c r="J271" s="70"/>
      <c r="K271" s="70"/>
      <c r="L271" s="70"/>
      <c r="M271" s="70"/>
      <c r="N271" s="70"/>
      <c r="O271" s="70">
        <f>VLOOKUP(B271:B673,[1]助学金!$B$7:$I$114,8,0)</f>
        <v>23.45</v>
      </c>
      <c r="P271" s="70"/>
      <c r="Q271" s="70">
        <f>VLOOKUP(B271:B673,[1]国家奖学金!$B$8:$I$115,8,FALSE)</f>
        <v>0.6</v>
      </c>
      <c r="R271" s="70"/>
      <c r="S271" s="70">
        <v>52.79</v>
      </c>
      <c r="T271" s="70"/>
      <c r="U271" s="70"/>
    </row>
    <row r="272" s="1" customFormat="1" ht="15" spans="1:21">
      <c r="A272" s="67" t="s">
        <v>362</v>
      </c>
      <c r="B272" s="73" t="s">
        <v>363</v>
      </c>
      <c r="C272" s="69">
        <f t="shared" si="28"/>
        <v>7036</v>
      </c>
      <c r="D272" s="69">
        <f>VLOOKUP(B272,[2]Sheet8!A$1:B$65536,2,0)</f>
        <v>5523</v>
      </c>
      <c r="E272" s="69">
        <f t="shared" si="27"/>
        <v>1513</v>
      </c>
      <c r="F272" s="70"/>
      <c r="G272" s="70"/>
      <c r="H272" s="70"/>
      <c r="I272" s="70"/>
      <c r="J272" s="70"/>
      <c r="K272" s="70"/>
      <c r="L272" s="70"/>
      <c r="M272" s="70"/>
      <c r="N272" s="70"/>
      <c r="O272" s="52"/>
      <c r="P272" s="70"/>
      <c r="Q272" s="52"/>
      <c r="R272" s="70"/>
      <c r="S272" s="52"/>
      <c r="T272" s="70">
        <f>VLOOKUP(B272,'[2]10高中助学金'!R$1:S$65536,2,0)</f>
        <v>637</v>
      </c>
      <c r="U272" s="70">
        <f>VLOOKUP(B272,'[2]11高中免学费'!AP$1:AQ$65536,2,0)</f>
        <v>876</v>
      </c>
    </row>
    <row r="273" s="1" customFormat="1" ht="15" spans="1:21">
      <c r="A273" s="67"/>
      <c r="B273" s="68" t="s">
        <v>364</v>
      </c>
      <c r="C273" s="69">
        <f t="shared" si="28"/>
        <v>1244.76</v>
      </c>
      <c r="D273" s="69">
        <v>1264</v>
      </c>
      <c r="E273" s="69">
        <f t="shared" si="27"/>
        <v>-19.24</v>
      </c>
      <c r="F273" s="70"/>
      <c r="G273" s="70"/>
      <c r="H273" s="70"/>
      <c r="I273" s="70"/>
      <c r="J273" s="70"/>
      <c r="K273" s="70"/>
      <c r="L273" s="70"/>
      <c r="M273" s="70"/>
      <c r="N273" s="70">
        <v>-37.24</v>
      </c>
      <c r="O273" s="52"/>
      <c r="P273" s="70">
        <v>3</v>
      </c>
      <c r="Q273" s="52"/>
      <c r="R273" s="70">
        <f>VLOOKUP(B273,'[2]9中职免学费'!AV$1:AW$65536,2,0)</f>
        <v>15</v>
      </c>
      <c r="S273" s="52"/>
      <c r="T273" s="70"/>
      <c r="U273" s="70"/>
    </row>
    <row r="274" s="1" customFormat="1" ht="15" spans="1:21">
      <c r="A274" s="67"/>
      <c r="B274" s="68" t="s">
        <v>365</v>
      </c>
      <c r="C274" s="69">
        <f t="shared" si="28"/>
        <v>881.52</v>
      </c>
      <c r="D274" s="69">
        <f>VLOOKUP(B274,[2]Sheet8!A$1:B$65536,2,0)</f>
        <v>481</v>
      </c>
      <c r="E274" s="69">
        <f t="shared" si="27"/>
        <v>400.52</v>
      </c>
      <c r="F274" s="70"/>
      <c r="G274" s="70"/>
      <c r="H274" s="70"/>
      <c r="I274" s="70"/>
      <c r="J274" s="70"/>
      <c r="K274" s="70"/>
      <c r="L274" s="70"/>
      <c r="M274" s="70"/>
      <c r="N274" s="70">
        <f>VLOOKUP(B274,'[2]8中职奖助学金'!X$1:Y$65536,2,0)</f>
        <v>157.32</v>
      </c>
      <c r="O274" s="52"/>
      <c r="P274" s="70">
        <v>1.2</v>
      </c>
      <c r="Q274" s="52"/>
      <c r="R274" s="70">
        <f>VLOOKUP(B274,'[2]9中职免学费'!AV$1:AW$65536,2,0)</f>
        <v>242</v>
      </c>
      <c r="S274" s="52"/>
      <c r="T274" s="70"/>
      <c r="U274" s="70"/>
    </row>
    <row r="275" s="1" customFormat="1" ht="15" spans="1:21">
      <c r="A275" s="67"/>
      <c r="B275" s="68" t="s">
        <v>366</v>
      </c>
      <c r="C275" s="69">
        <f t="shared" si="28"/>
        <v>1126.68</v>
      </c>
      <c r="D275" s="69">
        <f>VLOOKUP(B275,[2]Sheet8!A$1:B$65536,2,0)</f>
        <v>1045.29</v>
      </c>
      <c r="E275" s="69">
        <f t="shared" si="27"/>
        <v>81.3900000000001</v>
      </c>
      <c r="F275" s="70"/>
      <c r="G275" s="70"/>
      <c r="H275" s="70"/>
      <c r="I275" s="70"/>
      <c r="J275" s="70"/>
      <c r="K275" s="70"/>
      <c r="L275" s="70"/>
      <c r="M275" s="70"/>
      <c r="N275" s="70"/>
      <c r="O275" s="70">
        <f>VLOOKUP(B275:B677,[1]助学金!$B$7:$I$114,8,0)</f>
        <v>0</v>
      </c>
      <c r="P275" s="70"/>
      <c r="Q275" s="70">
        <f>VLOOKUP(B275:B677,[1]国家奖学金!$B$8:$I$115,8,FALSE)</f>
        <v>3</v>
      </c>
      <c r="R275" s="70"/>
      <c r="S275" s="70">
        <v>78.3900000000001</v>
      </c>
      <c r="T275" s="70"/>
      <c r="U275" s="70"/>
    </row>
    <row r="276" s="1" customFormat="1" ht="15" spans="1:21">
      <c r="A276" s="67" t="s">
        <v>367</v>
      </c>
      <c r="B276" s="73" t="s">
        <v>368</v>
      </c>
      <c r="C276" s="69">
        <f t="shared" si="28"/>
        <v>3563</v>
      </c>
      <c r="D276" s="69">
        <f>VLOOKUP(B276,[2]Sheet8!A$1:B$65536,2,0)</f>
        <v>2852</v>
      </c>
      <c r="E276" s="69">
        <f t="shared" si="27"/>
        <v>711</v>
      </c>
      <c r="F276" s="70"/>
      <c r="G276" s="70"/>
      <c r="H276" s="70"/>
      <c r="I276" s="70"/>
      <c r="J276" s="70"/>
      <c r="K276" s="70"/>
      <c r="L276" s="70"/>
      <c r="M276" s="70"/>
      <c r="N276" s="70"/>
      <c r="O276" s="52"/>
      <c r="P276" s="70"/>
      <c r="Q276" s="52"/>
      <c r="R276" s="70"/>
      <c r="S276" s="52"/>
      <c r="T276" s="70">
        <f>VLOOKUP(B276,'[2]10高中助学金'!R$1:S$65536,2,0)</f>
        <v>249</v>
      </c>
      <c r="U276" s="70">
        <f>VLOOKUP(B276,'[2]11高中免学费'!AP$1:AQ$65536,2,0)</f>
        <v>462</v>
      </c>
    </row>
    <row r="277" s="1" customFormat="1" ht="15" spans="1:21">
      <c r="A277" s="67"/>
      <c r="B277" s="73" t="s">
        <v>369</v>
      </c>
      <c r="C277" s="69">
        <f t="shared" si="28"/>
        <v>60.54</v>
      </c>
      <c r="D277" s="69"/>
      <c r="E277" s="69">
        <f t="shared" si="27"/>
        <v>60.54</v>
      </c>
      <c r="F277" s="70"/>
      <c r="G277" s="70"/>
      <c r="H277" s="70"/>
      <c r="I277" s="70"/>
      <c r="J277" s="70"/>
      <c r="K277" s="70"/>
      <c r="L277" s="70"/>
      <c r="M277" s="70"/>
      <c r="N277" s="70">
        <v>-23.46</v>
      </c>
      <c r="O277" s="52"/>
      <c r="P277" s="70">
        <v>3</v>
      </c>
      <c r="Q277" s="52"/>
      <c r="R277" s="70">
        <f>VLOOKUP(B277,'[2]9中职免学费'!AV$1:AW$65536,2,0)</f>
        <v>81</v>
      </c>
      <c r="S277" s="52"/>
      <c r="T277" s="70"/>
      <c r="U277" s="70"/>
    </row>
    <row r="278" s="1" customFormat="1" ht="15" spans="1:21">
      <c r="A278" s="67"/>
      <c r="B278" s="73" t="s">
        <v>370</v>
      </c>
      <c r="C278" s="69">
        <f t="shared" si="28"/>
        <v>961</v>
      </c>
      <c r="D278" s="69">
        <f>VLOOKUP(B278,[2]Sheet8!A$1:B$65536,2,0)</f>
        <v>961</v>
      </c>
      <c r="E278" s="69">
        <f t="shared" si="27"/>
        <v>0</v>
      </c>
      <c r="F278" s="70"/>
      <c r="G278" s="70"/>
      <c r="H278" s="70"/>
      <c r="I278" s="70"/>
      <c r="J278" s="70"/>
      <c r="K278" s="70"/>
      <c r="L278" s="70"/>
      <c r="M278" s="70"/>
      <c r="N278" s="70"/>
      <c r="O278" s="52"/>
      <c r="P278" s="70"/>
      <c r="Q278" s="52"/>
      <c r="R278" s="70"/>
      <c r="S278" s="52"/>
      <c r="T278" s="70"/>
      <c r="U278" s="70"/>
    </row>
    <row r="279" s="1" customFormat="1" ht="15" spans="1:21">
      <c r="A279" s="67"/>
      <c r="B279" s="73" t="s">
        <v>371</v>
      </c>
      <c r="C279" s="69">
        <f t="shared" si="28"/>
        <v>192.82</v>
      </c>
      <c r="D279" s="69">
        <f>VLOOKUP(B279,[2]Sheet8!A$1:B$65536,2,0)</f>
        <v>77.92</v>
      </c>
      <c r="E279" s="69">
        <f t="shared" si="27"/>
        <v>114.9</v>
      </c>
      <c r="F279" s="70"/>
      <c r="G279" s="70"/>
      <c r="H279" s="70"/>
      <c r="I279" s="70"/>
      <c r="J279" s="70"/>
      <c r="K279" s="70"/>
      <c r="L279" s="70"/>
      <c r="M279" s="70"/>
      <c r="N279" s="70"/>
      <c r="O279" s="70">
        <f>VLOOKUP(B279:B681,[1]助学金!$B$7:$I$114,8,0)</f>
        <v>21.93</v>
      </c>
      <c r="P279" s="70"/>
      <c r="Q279" s="70">
        <f>VLOOKUP(B279:B681,[1]国家奖学金!$B$8:$I$115,8,FALSE)</f>
        <v>0.6</v>
      </c>
      <c r="R279" s="70"/>
      <c r="S279" s="70">
        <v>92.37</v>
      </c>
      <c r="T279" s="70"/>
      <c r="U279" s="70"/>
    </row>
    <row r="280" s="1" customFormat="1" ht="15" spans="1:21">
      <c r="A280" s="67" t="s">
        <v>372</v>
      </c>
      <c r="B280" s="73" t="s">
        <v>373</v>
      </c>
      <c r="C280" s="69">
        <f t="shared" si="28"/>
        <v>1579</v>
      </c>
      <c r="D280" s="69">
        <f>VLOOKUP(B280,[2]Sheet8!A$1:B$65536,2,0)</f>
        <v>1267</v>
      </c>
      <c r="E280" s="69">
        <f t="shared" si="27"/>
        <v>312</v>
      </c>
      <c r="F280" s="70"/>
      <c r="G280" s="70"/>
      <c r="H280" s="70"/>
      <c r="I280" s="70"/>
      <c r="J280" s="70"/>
      <c r="K280" s="70"/>
      <c r="L280" s="70"/>
      <c r="M280" s="70"/>
      <c r="N280" s="70"/>
      <c r="O280" s="52"/>
      <c r="P280" s="70"/>
      <c r="Q280" s="52"/>
      <c r="R280" s="70"/>
      <c r="S280" s="52"/>
      <c r="T280" s="70">
        <f>VLOOKUP(B280,'[2]10高中助学金'!R$1:S$65536,2,0)</f>
        <v>123</v>
      </c>
      <c r="U280" s="70">
        <f>VLOOKUP(B280,'[2]11高中免学费'!AP$1:AQ$65536,2,0)</f>
        <v>189</v>
      </c>
    </row>
    <row r="281" s="1" customFormat="1" ht="15" spans="1:21">
      <c r="A281" s="67"/>
      <c r="B281" s="73" t="s">
        <v>374</v>
      </c>
      <c r="C281" s="69">
        <f t="shared" si="28"/>
        <v>577.74</v>
      </c>
      <c r="D281" s="69">
        <f>VLOOKUP(B281,[2]Sheet8!A$1:B$65536,2,0)</f>
        <v>525</v>
      </c>
      <c r="E281" s="69">
        <f t="shared" si="27"/>
        <v>52.74</v>
      </c>
      <c r="F281" s="70"/>
      <c r="G281" s="70"/>
      <c r="H281" s="70"/>
      <c r="I281" s="70"/>
      <c r="J281" s="70"/>
      <c r="K281" s="70"/>
      <c r="L281" s="70"/>
      <c r="M281" s="70"/>
      <c r="N281" s="70">
        <f>VLOOKUP(B281,'[2]8中职奖助学金'!X$1:Y$65536,2,0)</f>
        <v>39.94</v>
      </c>
      <c r="O281" s="52"/>
      <c r="P281" s="70">
        <v>1.8</v>
      </c>
      <c r="Q281" s="52"/>
      <c r="R281" s="70">
        <f>VLOOKUP(B281,'[2]9中职免学费'!AV$1:AW$65536,2,0)</f>
        <v>11</v>
      </c>
      <c r="S281" s="52"/>
      <c r="T281" s="70"/>
      <c r="U281" s="70"/>
    </row>
    <row r="282" s="1" customFormat="1" ht="15" spans="1:21">
      <c r="A282" s="67"/>
      <c r="B282" s="73" t="s">
        <v>375</v>
      </c>
      <c r="C282" s="69">
        <f t="shared" si="28"/>
        <v>465.04</v>
      </c>
      <c r="D282" s="69">
        <f>VLOOKUP(B282,[2]Sheet8!A$1:B$65536,2,0)</f>
        <v>433.26</v>
      </c>
      <c r="E282" s="69">
        <f t="shared" si="27"/>
        <v>31.78</v>
      </c>
      <c r="F282" s="70"/>
      <c r="G282" s="70"/>
      <c r="H282" s="70"/>
      <c r="I282" s="70"/>
      <c r="J282" s="70"/>
      <c r="K282" s="70"/>
      <c r="L282" s="70"/>
      <c r="M282" s="70"/>
      <c r="N282" s="70"/>
      <c r="O282" s="70">
        <f>VLOOKUP(B282:B684,[1]助学金!$B$7:$I$114,8,0)</f>
        <v>0</v>
      </c>
      <c r="P282" s="70"/>
      <c r="Q282" s="70">
        <f>VLOOKUP(B282:B684,[1]国家奖学金!$B$8:$I$115,8,FALSE)</f>
        <v>1.2</v>
      </c>
      <c r="R282" s="70"/>
      <c r="S282" s="70">
        <v>30.58</v>
      </c>
      <c r="T282" s="70"/>
      <c r="U282" s="70"/>
    </row>
    <row r="283" s="1" customFormat="1" ht="15" spans="1:21">
      <c r="A283" s="67" t="s">
        <v>376</v>
      </c>
      <c r="B283" s="73" t="s">
        <v>377</v>
      </c>
      <c r="C283" s="69">
        <f t="shared" si="28"/>
        <v>1077</v>
      </c>
      <c r="D283" s="69">
        <f>VLOOKUP(B283,[2]Sheet8!A$1:B$65536,2,0)</f>
        <v>841</v>
      </c>
      <c r="E283" s="69">
        <f t="shared" si="27"/>
        <v>236</v>
      </c>
      <c r="F283" s="70"/>
      <c r="G283" s="70"/>
      <c r="H283" s="70"/>
      <c r="I283" s="70"/>
      <c r="J283" s="70"/>
      <c r="K283" s="70"/>
      <c r="L283" s="70"/>
      <c r="M283" s="70"/>
      <c r="N283" s="70"/>
      <c r="O283" s="52"/>
      <c r="P283" s="70"/>
      <c r="Q283" s="52"/>
      <c r="R283" s="70"/>
      <c r="S283" s="52"/>
      <c r="T283" s="70">
        <f>VLOOKUP(B283,'[2]10高中助学金'!R$1:S$65536,2,0)</f>
        <v>98</v>
      </c>
      <c r="U283" s="70">
        <f>VLOOKUP(B283,'[2]11高中免学费'!AP$1:AQ$65536,2,0)</f>
        <v>138</v>
      </c>
    </row>
    <row r="284" s="1" customFormat="1" ht="15" spans="1:21">
      <c r="A284" s="67"/>
      <c r="B284" s="73" t="s">
        <v>378</v>
      </c>
      <c r="C284" s="69">
        <f t="shared" si="28"/>
        <v>433.26</v>
      </c>
      <c r="D284" s="69">
        <f>VLOOKUP(B284,[2]Sheet8!A$1:B$65536,2,0)</f>
        <v>435</v>
      </c>
      <c r="E284" s="69">
        <f t="shared" si="27"/>
        <v>-1.74</v>
      </c>
      <c r="F284" s="70"/>
      <c r="G284" s="70"/>
      <c r="H284" s="70"/>
      <c r="I284" s="70"/>
      <c r="J284" s="70"/>
      <c r="K284" s="70"/>
      <c r="L284" s="70"/>
      <c r="M284" s="70"/>
      <c r="N284" s="70">
        <f>VLOOKUP(B284,'[2]8中职奖助学金'!X$1:Y$65536,2,0)</f>
        <v>5.06</v>
      </c>
      <c r="O284" s="52"/>
      <c r="P284" s="70">
        <v>1.2</v>
      </c>
      <c r="Q284" s="52"/>
      <c r="R284" s="70">
        <f>VLOOKUP(B284,'[2]9中职免学费'!AV$1:AW$65536,2,0)</f>
        <v>-8</v>
      </c>
      <c r="S284" s="52"/>
      <c r="T284" s="70"/>
      <c r="U284" s="70"/>
    </row>
    <row r="285" s="1" customFormat="1" ht="15" spans="1:21">
      <c r="A285" s="67"/>
      <c r="B285" s="73" t="s">
        <v>379</v>
      </c>
      <c r="C285" s="69">
        <f t="shared" si="28"/>
        <v>205.78</v>
      </c>
      <c r="D285" s="69">
        <f>VLOOKUP(B285,[2]Sheet8!A$1:B$65536,2,0)</f>
        <v>187.19</v>
      </c>
      <c r="E285" s="69">
        <f t="shared" si="27"/>
        <v>18.59</v>
      </c>
      <c r="F285" s="70"/>
      <c r="G285" s="70"/>
      <c r="H285" s="70"/>
      <c r="I285" s="70"/>
      <c r="J285" s="70"/>
      <c r="K285" s="70"/>
      <c r="L285" s="70"/>
      <c r="M285" s="70"/>
      <c r="N285" s="70"/>
      <c r="O285" s="70">
        <f>VLOOKUP(B285:B687,[1]助学金!$B$7:$I$114,8,0)</f>
        <v>0</v>
      </c>
      <c r="P285" s="70"/>
      <c r="Q285" s="70">
        <f>VLOOKUP(B285:B687,[1]国家奖学金!$B$8:$I$115,8,FALSE)</f>
        <v>0.6</v>
      </c>
      <c r="R285" s="70"/>
      <c r="S285" s="70">
        <v>17.99</v>
      </c>
      <c r="T285" s="70"/>
      <c r="U285" s="70"/>
    </row>
    <row r="286" s="1" customFormat="1" ht="15" spans="1:21">
      <c r="A286" s="67" t="s">
        <v>380</v>
      </c>
      <c r="B286" s="73" t="s">
        <v>381</v>
      </c>
      <c r="C286" s="69">
        <f t="shared" si="28"/>
        <v>3700</v>
      </c>
      <c r="D286" s="69">
        <f>VLOOKUP(B286,[2]Sheet8!A$1:B$65536,2,0)</f>
        <v>2802</v>
      </c>
      <c r="E286" s="69">
        <f t="shared" si="27"/>
        <v>898</v>
      </c>
      <c r="F286" s="70"/>
      <c r="G286" s="70"/>
      <c r="H286" s="70"/>
      <c r="I286" s="70"/>
      <c r="J286" s="70"/>
      <c r="K286" s="70"/>
      <c r="L286" s="70"/>
      <c r="M286" s="70"/>
      <c r="N286" s="70"/>
      <c r="O286" s="52"/>
      <c r="P286" s="70"/>
      <c r="Q286" s="52"/>
      <c r="R286" s="70"/>
      <c r="S286" s="52"/>
      <c r="T286" s="70">
        <f>VLOOKUP(B286,'[2]10高中助学金'!R$1:S$65536,2,0)</f>
        <v>449</v>
      </c>
      <c r="U286" s="70">
        <f>VLOOKUP(B286,'[2]11高中免学费'!AP$1:AQ$65536,2,0)</f>
        <v>449</v>
      </c>
    </row>
    <row r="287" s="1" customFormat="1" ht="15" spans="1:21">
      <c r="A287" s="67"/>
      <c r="B287" s="73" t="s">
        <v>382</v>
      </c>
      <c r="C287" s="69">
        <f t="shared" si="28"/>
        <v>1524.97</v>
      </c>
      <c r="D287" s="69">
        <f>VLOOKUP(B287,[2]Sheet8!A$1:B$65536,2,0)</f>
        <v>1233</v>
      </c>
      <c r="E287" s="69">
        <f t="shared" si="27"/>
        <v>291.97</v>
      </c>
      <c r="F287" s="70"/>
      <c r="G287" s="70"/>
      <c r="H287" s="70"/>
      <c r="I287" s="70"/>
      <c r="J287" s="70"/>
      <c r="K287" s="70"/>
      <c r="L287" s="70"/>
      <c r="M287" s="70"/>
      <c r="N287" s="70">
        <f>VLOOKUP(B287,'[2]8中职奖助学金'!X$1:Y$65536,2,0)</f>
        <v>93.97</v>
      </c>
      <c r="O287" s="52"/>
      <c r="P287" s="70">
        <v>3</v>
      </c>
      <c r="Q287" s="52"/>
      <c r="R287" s="70">
        <f>VLOOKUP(B287,'[2]9中职免学费'!AV$1:AW$65536,2,0)</f>
        <v>195</v>
      </c>
      <c r="S287" s="52"/>
      <c r="T287" s="70"/>
      <c r="U287" s="70"/>
    </row>
    <row r="288" s="1" customFormat="1" ht="15" spans="1:21">
      <c r="A288" s="67"/>
      <c r="B288" s="73" t="s">
        <v>383</v>
      </c>
      <c r="C288" s="69">
        <f t="shared" si="28"/>
        <v>1056.09</v>
      </c>
      <c r="D288" s="69">
        <f>VLOOKUP(B288,[2]Sheet8!A$1:B$65536,2,0)</f>
        <v>928.23</v>
      </c>
      <c r="E288" s="69">
        <f t="shared" si="27"/>
        <v>127.86</v>
      </c>
      <c r="F288" s="70"/>
      <c r="G288" s="70"/>
      <c r="H288" s="70"/>
      <c r="I288" s="70"/>
      <c r="J288" s="70"/>
      <c r="K288" s="70"/>
      <c r="L288" s="70"/>
      <c r="M288" s="70"/>
      <c r="N288" s="70"/>
      <c r="O288" s="70">
        <f>VLOOKUP(B288:B690,[1]助学金!$B$7:$I$114,8,0)</f>
        <v>26.03</v>
      </c>
      <c r="P288" s="70"/>
      <c r="Q288" s="70">
        <f>VLOOKUP(B288:B690,[1]国家奖学金!$B$8:$I$115,8,FALSE)</f>
        <v>3</v>
      </c>
      <c r="R288" s="70"/>
      <c r="S288" s="70">
        <v>98.8300000000001</v>
      </c>
      <c r="T288" s="70"/>
      <c r="U288" s="70"/>
    </row>
    <row r="289" s="1" customFormat="1" ht="15" spans="1:21">
      <c r="A289" s="67" t="s">
        <v>384</v>
      </c>
      <c r="B289" s="73" t="s">
        <v>385</v>
      </c>
      <c r="C289" s="69">
        <f t="shared" si="28"/>
        <v>2770</v>
      </c>
      <c r="D289" s="69">
        <f>VLOOKUP(B289,[2]Sheet8!A$1:B$65536,2,0)</f>
        <v>2121</v>
      </c>
      <c r="E289" s="69">
        <f t="shared" si="27"/>
        <v>649</v>
      </c>
      <c r="F289" s="70"/>
      <c r="G289" s="70"/>
      <c r="H289" s="70"/>
      <c r="I289" s="70"/>
      <c r="J289" s="70"/>
      <c r="K289" s="70"/>
      <c r="L289" s="70"/>
      <c r="M289" s="70"/>
      <c r="N289" s="70"/>
      <c r="O289" s="52"/>
      <c r="P289" s="70"/>
      <c r="Q289" s="52"/>
      <c r="R289" s="70"/>
      <c r="S289" s="52"/>
      <c r="T289" s="70">
        <f>VLOOKUP(B289,'[2]10高中助学金'!R$1:S$65536,2,0)</f>
        <v>313</v>
      </c>
      <c r="U289" s="70">
        <f>VLOOKUP(B289,'[2]11高中免学费'!AP$1:AQ$65536,2,0)</f>
        <v>336</v>
      </c>
    </row>
    <row r="290" s="1" customFormat="1" ht="15" spans="1:21">
      <c r="A290" s="67"/>
      <c r="B290" s="73" t="s">
        <v>386</v>
      </c>
      <c r="C290" s="69">
        <f t="shared" si="28"/>
        <v>1066.44</v>
      </c>
      <c r="D290" s="69">
        <f>VLOOKUP(B290,[2]Sheet8!A$1:B$65536,2,0)</f>
        <v>982</v>
      </c>
      <c r="E290" s="69">
        <f t="shared" si="27"/>
        <v>84.44</v>
      </c>
      <c r="F290" s="70"/>
      <c r="G290" s="70"/>
      <c r="H290" s="70"/>
      <c r="I290" s="70"/>
      <c r="J290" s="70"/>
      <c r="K290" s="70"/>
      <c r="L290" s="70"/>
      <c r="M290" s="70"/>
      <c r="N290" s="70">
        <f>VLOOKUP(B290,'[2]8中职奖助学金'!X$1:Y$65536,2,0)</f>
        <v>20.04</v>
      </c>
      <c r="O290" s="52"/>
      <c r="P290" s="70">
        <v>2.4</v>
      </c>
      <c r="Q290" s="52"/>
      <c r="R290" s="70">
        <f>VLOOKUP(B290,'[2]9中职免学费'!AV$1:AW$65536,2,0)</f>
        <v>62</v>
      </c>
      <c r="S290" s="52"/>
      <c r="T290" s="70"/>
      <c r="U290" s="70"/>
    </row>
    <row r="291" s="1" customFormat="1" ht="15" spans="1:21">
      <c r="A291" s="67"/>
      <c r="B291" s="73" t="s">
        <v>387</v>
      </c>
      <c r="C291" s="69">
        <f t="shared" si="28"/>
        <v>468.56</v>
      </c>
      <c r="D291" s="69">
        <f>VLOOKUP(B291,[2]Sheet8!A$1:B$65536,2,0)</f>
        <v>435.14</v>
      </c>
      <c r="E291" s="69">
        <f t="shared" si="27"/>
        <v>33.42</v>
      </c>
      <c r="F291" s="70"/>
      <c r="G291" s="70"/>
      <c r="H291" s="70"/>
      <c r="I291" s="70"/>
      <c r="J291" s="70"/>
      <c r="K291" s="70"/>
      <c r="L291" s="70"/>
      <c r="M291" s="70"/>
      <c r="N291" s="70"/>
      <c r="O291" s="70">
        <f>VLOOKUP(B291:B693,[1]助学金!$B$7:$I$114,8,0)</f>
        <v>0</v>
      </c>
      <c r="P291" s="70"/>
      <c r="Q291" s="70">
        <f>VLOOKUP(B291:B693,[1]国家奖学金!$B$8:$I$115,8,FALSE)</f>
        <v>1.2</v>
      </c>
      <c r="R291" s="70"/>
      <c r="S291" s="70">
        <v>32.22</v>
      </c>
      <c r="T291" s="70"/>
      <c r="U291" s="70"/>
    </row>
    <row r="292" s="1" customFormat="1" ht="15" spans="1:21">
      <c r="A292" s="67" t="s">
        <v>388</v>
      </c>
      <c r="B292" s="73" t="s">
        <v>389</v>
      </c>
      <c r="C292" s="69">
        <f t="shared" si="28"/>
        <v>228</v>
      </c>
      <c r="D292" s="69">
        <f>VLOOKUP(B292,[2]Sheet8!A$1:B$65536,2,0)</f>
        <v>189</v>
      </c>
      <c r="E292" s="69">
        <f t="shared" si="27"/>
        <v>39</v>
      </c>
      <c r="F292" s="70"/>
      <c r="G292" s="70"/>
      <c r="H292" s="70"/>
      <c r="I292" s="70"/>
      <c r="J292" s="70"/>
      <c r="K292" s="70"/>
      <c r="L292" s="70"/>
      <c r="M292" s="70"/>
      <c r="N292" s="70"/>
      <c r="O292" s="52"/>
      <c r="P292" s="70"/>
      <c r="Q292" s="52"/>
      <c r="R292" s="70"/>
      <c r="S292" s="52"/>
      <c r="T292" s="70">
        <v>12</v>
      </c>
      <c r="U292" s="70">
        <v>27</v>
      </c>
    </row>
    <row r="293" s="1" customFormat="1" ht="15" spans="1:21">
      <c r="A293" s="67"/>
      <c r="B293" s="68" t="s">
        <v>390</v>
      </c>
      <c r="C293" s="69">
        <f t="shared" si="28"/>
        <v>97.64</v>
      </c>
      <c r="D293" s="69">
        <f>VLOOKUP(B293,[2]Sheet8!A$1:B$65536,2,0)</f>
        <v>93</v>
      </c>
      <c r="E293" s="69">
        <f t="shared" si="27"/>
        <v>4.64</v>
      </c>
      <c r="F293" s="70"/>
      <c r="G293" s="70"/>
      <c r="H293" s="70"/>
      <c r="I293" s="70"/>
      <c r="J293" s="70"/>
      <c r="K293" s="70"/>
      <c r="L293" s="70"/>
      <c r="M293" s="70"/>
      <c r="N293" s="70">
        <f>VLOOKUP(B293,'[2]8中职奖助学金'!X$1:Y$65536,2,0)</f>
        <v>2.04</v>
      </c>
      <c r="O293" s="52"/>
      <c r="P293" s="70">
        <v>0.6</v>
      </c>
      <c r="Q293" s="52"/>
      <c r="R293" s="70">
        <f>VLOOKUP(B293,'[2]9中职免学费'!AV$1:AW$65536,2,0)</f>
        <v>2</v>
      </c>
      <c r="S293" s="52"/>
      <c r="T293" s="70"/>
      <c r="U293" s="70"/>
    </row>
    <row r="294" s="1" customFormat="1" ht="15" spans="1:21">
      <c r="A294" s="67"/>
      <c r="B294" s="68" t="s">
        <v>391</v>
      </c>
      <c r="C294" s="69">
        <f t="shared" si="28"/>
        <v>32.16</v>
      </c>
      <c r="D294" s="69">
        <f>VLOOKUP(B294,[2]Sheet8!A$1:B$65536,2,0)</f>
        <v>27.12</v>
      </c>
      <c r="E294" s="69">
        <f t="shared" si="27"/>
        <v>5.04</v>
      </c>
      <c r="F294" s="70"/>
      <c r="G294" s="70"/>
      <c r="H294" s="70"/>
      <c r="I294" s="70"/>
      <c r="J294" s="70"/>
      <c r="K294" s="70"/>
      <c r="L294" s="70"/>
      <c r="M294" s="70"/>
      <c r="N294" s="70"/>
      <c r="O294" s="70">
        <f>VLOOKUP(B294:B696,[1]助学金!$B$7:$I$114,8,0)</f>
        <v>1.43</v>
      </c>
      <c r="P294" s="70"/>
      <c r="Q294" s="70">
        <f>VLOOKUP(B294:B696,[1]国家奖学金!$B$8:$I$115,8,FALSE)</f>
        <v>0</v>
      </c>
      <c r="R294" s="70"/>
      <c r="S294" s="70">
        <v>3.61</v>
      </c>
      <c r="T294" s="70"/>
      <c r="U294" s="70"/>
    </row>
    <row r="295" s="1" customFormat="1" ht="15" spans="1:21">
      <c r="A295" s="67" t="s">
        <v>392</v>
      </c>
      <c r="B295" s="73" t="s">
        <v>393</v>
      </c>
      <c r="C295" s="69">
        <f t="shared" si="28"/>
        <v>2066</v>
      </c>
      <c r="D295" s="69">
        <v>1654</v>
      </c>
      <c r="E295" s="69">
        <f t="shared" si="27"/>
        <v>412</v>
      </c>
      <c r="F295" s="70"/>
      <c r="G295" s="70"/>
      <c r="H295" s="70"/>
      <c r="I295" s="70"/>
      <c r="J295" s="70"/>
      <c r="K295" s="70"/>
      <c r="L295" s="70"/>
      <c r="M295" s="70"/>
      <c r="N295" s="70"/>
      <c r="O295" s="52"/>
      <c r="P295" s="70"/>
      <c r="Q295" s="52"/>
      <c r="R295" s="70"/>
      <c r="S295" s="52"/>
      <c r="T295" s="70">
        <v>174</v>
      </c>
      <c r="U295" s="70">
        <v>238</v>
      </c>
    </row>
    <row r="296" s="1" customFormat="1" ht="15" spans="1:21">
      <c r="A296" s="67"/>
      <c r="B296" s="73" t="s">
        <v>394</v>
      </c>
      <c r="C296" s="69">
        <f t="shared" si="28"/>
        <v>2370.6</v>
      </c>
      <c r="D296" s="69">
        <f>VLOOKUP(B296,[2]Sheet8!A$1:B$65536,2,0)</f>
        <v>2197.67</v>
      </c>
      <c r="E296" s="69">
        <f t="shared" si="27"/>
        <v>172.93</v>
      </c>
      <c r="F296" s="70"/>
      <c r="G296" s="70"/>
      <c r="H296" s="70"/>
      <c r="I296" s="70"/>
      <c r="J296" s="70"/>
      <c r="K296" s="70"/>
      <c r="L296" s="70"/>
      <c r="M296" s="70"/>
      <c r="N296" s="70"/>
      <c r="O296" s="70">
        <f>VLOOKUP(B296:B698,[1]助学金!$B$7:$I$114,8,0)</f>
        <v>0</v>
      </c>
      <c r="P296" s="70"/>
      <c r="Q296" s="70">
        <f>VLOOKUP(B296:B698,[1]国家奖学金!$B$8:$I$115,8,FALSE)</f>
        <v>6.6</v>
      </c>
      <c r="R296" s="70"/>
      <c r="S296" s="70">
        <v>166.33</v>
      </c>
      <c r="T296" s="70"/>
      <c r="U296" s="70"/>
    </row>
    <row r="297" s="1" customFormat="1" ht="15" spans="1:21">
      <c r="A297" s="67" t="s">
        <v>42</v>
      </c>
      <c r="B297" s="73" t="s">
        <v>395</v>
      </c>
      <c r="C297" s="69">
        <f t="shared" si="28"/>
        <v>72.4</v>
      </c>
      <c r="D297" s="69">
        <f>VLOOKUP(B297,[2]Sheet8!A$1:B$65536,2,0)</f>
        <v>55</v>
      </c>
      <c r="E297" s="69">
        <f t="shared" si="27"/>
        <v>17.4</v>
      </c>
      <c r="F297" s="70"/>
      <c r="G297" s="70"/>
      <c r="H297" s="70"/>
      <c r="I297" s="70">
        <v>1</v>
      </c>
      <c r="J297" s="70">
        <f>VLOOKUP(B297,'[2]4本专科国家助学金'!M$1:N$65536,2,0)</f>
        <v>11.4</v>
      </c>
      <c r="K297" s="70">
        <f>VLOOKUP(B297,'[2]5服兵役'!N$1:O$65536,2,0)</f>
        <v>0</v>
      </c>
      <c r="L297" s="70">
        <f>VLOOKUP(B297,'[2]6助学贷款奖补资金'!B$1:C$65536,2,0)</f>
        <v>5</v>
      </c>
      <c r="M297" s="70"/>
      <c r="N297" s="70"/>
      <c r="O297" s="52"/>
      <c r="P297" s="70"/>
      <c r="Q297" s="52"/>
      <c r="R297" s="70"/>
      <c r="S297" s="52"/>
      <c r="T297" s="70"/>
      <c r="U297" s="70"/>
    </row>
    <row r="298" s="1" customFormat="1" ht="15" spans="1:21">
      <c r="A298" s="67" t="s">
        <v>42</v>
      </c>
      <c r="B298" s="68" t="s">
        <v>396</v>
      </c>
      <c r="C298" s="69">
        <f t="shared" si="28"/>
        <v>1880.82</v>
      </c>
      <c r="D298" s="69">
        <f>VLOOKUP(B298,[2]Sheet8!A$1:B$65536,2,0)</f>
        <v>1937</v>
      </c>
      <c r="E298" s="69">
        <f t="shared" si="27"/>
        <v>-56.1799999999999</v>
      </c>
      <c r="F298" s="70"/>
      <c r="G298" s="70"/>
      <c r="H298" s="70">
        <f>VLOOKUP(B298,'[2]3本专科国家奖学金、励志奖学金'!B$1:C$65536,2,0)</f>
        <v>5.6</v>
      </c>
      <c r="I298" s="70">
        <f>VLOOKUP(B298,'[2]3本专科国家奖学金、励志奖学金'!M$1:N$65536,2,0)</f>
        <v>14.5</v>
      </c>
      <c r="J298" s="70">
        <f>VLOOKUP(B298,'[2]4本专科国家助学金'!M$1:N$65536,2,0)</f>
        <v>47.3200000000001</v>
      </c>
      <c r="K298" s="70">
        <f>VLOOKUP(B298,'[2]5服兵役'!N$1:O$65536,2,0)</f>
        <v>45.94</v>
      </c>
      <c r="L298" s="70">
        <f>VLOOKUP(B298,'[2]6助学贷款奖补资金'!B$1:C$65536,2,0)</f>
        <v>19</v>
      </c>
      <c r="M298" s="70"/>
      <c r="N298" s="70">
        <v>54.06</v>
      </c>
      <c r="O298" s="52"/>
      <c r="P298" s="70">
        <v>2.4</v>
      </c>
      <c r="Q298" s="52"/>
      <c r="R298" s="70">
        <v>-245</v>
      </c>
      <c r="S298" s="52"/>
      <c r="T298" s="70"/>
      <c r="U298" s="70"/>
    </row>
    <row r="299" s="1" customFormat="1" ht="15" spans="1:21">
      <c r="A299" s="67"/>
      <c r="B299" s="68" t="s">
        <v>397</v>
      </c>
      <c r="C299" s="69">
        <f t="shared" si="28"/>
        <v>67.57</v>
      </c>
      <c r="D299" s="69">
        <v>0</v>
      </c>
      <c r="E299" s="69">
        <f t="shared" si="27"/>
        <v>67.57</v>
      </c>
      <c r="F299" s="70"/>
      <c r="G299" s="70"/>
      <c r="H299" s="70"/>
      <c r="I299" s="70"/>
      <c r="J299" s="70"/>
      <c r="K299" s="70"/>
      <c r="L299" s="70"/>
      <c r="M299" s="70"/>
      <c r="N299" s="70"/>
      <c r="O299" s="52">
        <v>28.51</v>
      </c>
      <c r="P299" s="70"/>
      <c r="Q299" s="70">
        <v>0.6</v>
      </c>
      <c r="R299" s="85"/>
      <c r="S299" s="70">
        <v>38.46</v>
      </c>
      <c r="T299" s="70"/>
      <c r="U299" s="70"/>
    </row>
    <row r="300" s="56" customFormat="1" ht="14.25" spans="1:21">
      <c r="A300" s="60"/>
      <c r="B300" s="78" t="s">
        <v>398</v>
      </c>
      <c r="C300" s="59">
        <f t="shared" si="28"/>
        <v>28268.85</v>
      </c>
      <c r="D300" s="59">
        <f t="shared" ref="D300:U300" si="29">SUM(D301:D329)</f>
        <v>23509.66</v>
      </c>
      <c r="E300" s="59">
        <f t="shared" si="29"/>
        <v>4759.19</v>
      </c>
      <c r="F300" s="59">
        <f t="shared" si="29"/>
        <v>0</v>
      </c>
      <c r="G300" s="59">
        <f t="shared" si="29"/>
        <v>0</v>
      </c>
      <c r="H300" s="59">
        <f t="shared" si="29"/>
        <v>4</v>
      </c>
      <c r="I300" s="59">
        <f t="shared" si="29"/>
        <v>14</v>
      </c>
      <c r="J300" s="59">
        <f t="shared" si="29"/>
        <v>54.28</v>
      </c>
      <c r="K300" s="59">
        <f t="shared" si="29"/>
        <v>-176.08</v>
      </c>
      <c r="L300" s="59">
        <f t="shared" si="29"/>
        <v>12</v>
      </c>
      <c r="M300" s="59">
        <f t="shared" si="29"/>
        <v>0</v>
      </c>
      <c r="N300" s="59">
        <f t="shared" si="29"/>
        <v>155.95</v>
      </c>
      <c r="O300" s="59">
        <f t="shared" si="29"/>
        <v>144.82</v>
      </c>
      <c r="P300" s="59">
        <f t="shared" si="29"/>
        <v>21</v>
      </c>
      <c r="Q300" s="59">
        <f t="shared" si="29"/>
        <v>13.8</v>
      </c>
      <c r="R300" s="59">
        <f t="shared" si="29"/>
        <v>604</v>
      </c>
      <c r="S300" s="59">
        <f t="shared" si="29"/>
        <v>306.42</v>
      </c>
      <c r="T300" s="59">
        <f t="shared" si="29"/>
        <v>1428</v>
      </c>
      <c r="U300" s="59">
        <f t="shared" si="29"/>
        <v>2177</v>
      </c>
    </row>
    <row r="301" s="1" customFormat="1" ht="15" spans="1:21">
      <c r="A301" s="67" t="s">
        <v>399</v>
      </c>
      <c r="B301" s="73" t="s">
        <v>400</v>
      </c>
      <c r="C301" s="69">
        <f t="shared" si="28"/>
        <v>2254</v>
      </c>
      <c r="D301" s="69">
        <f>VLOOKUP(B301,[2]Sheet8!A$1:B$65536,2,0)</f>
        <v>1683</v>
      </c>
      <c r="E301" s="69">
        <f t="shared" ref="E301:E329" si="30">SUM(F301:U301)</f>
        <v>571</v>
      </c>
      <c r="F301" s="70"/>
      <c r="G301" s="70"/>
      <c r="H301" s="70"/>
      <c r="I301" s="70"/>
      <c r="J301" s="70"/>
      <c r="K301" s="70"/>
      <c r="L301" s="70"/>
      <c r="M301" s="70"/>
      <c r="N301" s="70"/>
      <c r="O301" s="52"/>
      <c r="P301" s="70"/>
      <c r="Q301" s="52"/>
      <c r="R301" s="70"/>
      <c r="S301" s="52"/>
      <c r="T301" s="70">
        <f>VLOOKUP(B301,'[2]10高中助学金'!R$1:S$65536,2,0)</f>
        <v>193</v>
      </c>
      <c r="U301" s="70">
        <f>VLOOKUP(B301,'[2]11高中免学费'!AP$1:AQ$65536,2,0)</f>
        <v>378</v>
      </c>
    </row>
    <row r="302" s="1" customFormat="1" ht="15" spans="1:21">
      <c r="A302" s="67"/>
      <c r="B302" s="80" t="s">
        <v>401</v>
      </c>
      <c r="C302" s="69">
        <f t="shared" si="28"/>
        <v>941.97</v>
      </c>
      <c r="D302" s="69">
        <f>VLOOKUP(B302,[2]Sheet8!A$1:B$65536,2,0)</f>
        <v>715</v>
      </c>
      <c r="E302" s="69">
        <f t="shared" si="30"/>
        <v>226.97</v>
      </c>
      <c r="F302" s="70"/>
      <c r="G302" s="70"/>
      <c r="H302" s="70"/>
      <c r="I302" s="70"/>
      <c r="J302" s="70"/>
      <c r="K302" s="70"/>
      <c r="L302" s="70"/>
      <c r="M302" s="70"/>
      <c r="N302" s="70">
        <f>VLOOKUP(B302,'[2]8中职奖助学金'!X$1:Y$65536,2,0)</f>
        <v>-2.03</v>
      </c>
      <c r="O302" s="52"/>
      <c r="P302" s="70">
        <v>3</v>
      </c>
      <c r="Q302" s="52"/>
      <c r="R302" s="70">
        <f>VLOOKUP(B302,'[2]9中职免学费'!AV$1:AW$65536,2,0)</f>
        <v>226</v>
      </c>
      <c r="S302" s="52"/>
      <c r="T302" s="70"/>
      <c r="U302" s="70"/>
    </row>
    <row r="303" s="1" customFormat="1" ht="15" spans="1:21">
      <c r="A303" s="67"/>
      <c r="B303" s="73" t="s">
        <v>402</v>
      </c>
      <c r="C303" s="69">
        <f t="shared" si="28"/>
        <v>836.61</v>
      </c>
      <c r="D303" s="69">
        <f>VLOOKUP(B303,[2]Sheet8!A$1:B$65536,2,0)</f>
        <v>739.77</v>
      </c>
      <c r="E303" s="69">
        <f t="shared" si="30"/>
        <v>96.84</v>
      </c>
      <c r="F303" s="70"/>
      <c r="G303" s="70"/>
      <c r="H303" s="70"/>
      <c r="I303" s="70"/>
      <c r="J303" s="70"/>
      <c r="K303" s="70"/>
      <c r="L303" s="70"/>
      <c r="M303" s="70"/>
      <c r="N303" s="70"/>
      <c r="O303" s="70">
        <f>VLOOKUP(B303:B705,[1]助学金!$B$7:$I$114,8,0)</f>
        <v>40.81</v>
      </c>
      <c r="P303" s="70"/>
      <c r="Q303" s="70">
        <f>VLOOKUP(B303:B705,[1]国家奖学金!$B$8:$I$115,8,FALSE)</f>
        <v>3</v>
      </c>
      <c r="R303" s="70"/>
      <c r="S303" s="70">
        <v>53.03</v>
      </c>
      <c r="T303" s="70"/>
      <c r="U303" s="70"/>
    </row>
    <row r="304" s="1" customFormat="1" ht="15" spans="1:21">
      <c r="A304" s="67" t="s">
        <v>403</v>
      </c>
      <c r="B304" s="73" t="s">
        <v>404</v>
      </c>
      <c r="C304" s="69">
        <f t="shared" si="28"/>
        <v>2104</v>
      </c>
      <c r="D304" s="69">
        <f>VLOOKUP(B304,[2]Sheet8!A$1:B$65536,2,0)</f>
        <v>1673</v>
      </c>
      <c r="E304" s="69">
        <f t="shared" si="30"/>
        <v>431</v>
      </c>
      <c r="F304" s="70"/>
      <c r="G304" s="70"/>
      <c r="H304" s="70"/>
      <c r="I304" s="70"/>
      <c r="J304" s="70"/>
      <c r="K304" s="70"/>
      <c r="L304" s="70"/>
      <c r="M304" s="70"/>
      <c r="N304" s="70"/>
      <c r="O304" s="52"/>
      <c r="P304" s="70"/>
      <c r="Q304" s="52"/>
      <c r="R304" s="70"/>
      <c r="S304" s="52"/>
      <c r="T304" s="70">
        <f>VLOOKUP(B304,'[2]10高中助学金'!R$1:S$65536,2,0)</f>
        <v>163</v>
      </c>
      <c r="U304" s="70">
        <f>VLOOKUP(B304,'[2]11高中免学费'!AP$1:AQ$65536,2,0)</f>
        <v>268</v>
      </c>
    </row>
    <row r="305" s="1" customFormat="1" ht="15" spans="1:21">
      <c r="A305" s="67"/>
      <c r="B305" s="73" t="s">
        <v>405</v>
      </c>
      <c r="C305" s="69">
        <f t="shared" si="28"/>
        <v>960.76</v>
      </c>
      <c r="D305" s="69">
        <f>VLOOKUP(B305,[2]Sheet8!A$1:B$65536,2,0)</f>
        <v>922</v>
      </c>
      <c r="E305" s="69">
        <f t="shared" si="30"/>
        <v>38.76</v>
      </c>
      <c r="F305" s="70"/>
      <c r="G305" s="70"/>
      <c r="H305" s="70"/>
      <c r="I305" s="70"/>
      <c r="J305" s="70"/>
      <c r="K305" s="70"/>
      <c r="L305" s="70"/>
      <c r="M305" s="70"/>
      <c r="N305" s="70">
        <f>VLOOKUP(B305,'[2]8中职奖助学金'!X$1:Y$65536,2,0)</f>
        <v>12.36</v>
      </c>
      <c r="O305" s="52"/>
      <c r="P305" s="70">
        <v>2.4</v>
      </c>
      <c r="Q305" s="52"/>
      <c r="R305" s="70">
        <f>VLOOKUP(B305,'[2]9中职免学费'!AV$1:AW$65536,2,0)</f>
        <v>24</v>
      </c>
      <c r="S305" s="52"/>
      <c r="T305" s="70"/>
      <c r="U305" s="70"/>
    </row>
    <row r="306" s="1" customFormat="1" ht="15" spans="1:21">
      <c r="A306" s="67"/>
      <c r="B306" s="73" t="s">
        <v>406</v>
      </c>
      <c r="C306" s="69">
        <f t="shared" si="28"/>
        <v>315.69</v>
      </c>
      <c r="D306" s="69">
        <f>VLOOKUP(B306,[2]Sheet8!A$1:B$65536,2,0)</f>
        <v>274.52</v>
      </c>
      <c r="E306" s="69">
        <f t="shared" si="30"/>
        <v>41.17</v>
      </c>
      <c r="F306" s="70"/>
      <c r="G306" s="70"/>
      <c r="H306" s="70"/>
      <c r="I306" s="70"/>
      <c r="J306" s="70"/>
      <c r="K306" s="70"/>
      <c r="L306" s="70"/>
      <c r="M306" s="70"/>
      <c r="N306" s="70"/>
      <c r="O306" s="70">
        <f>VLOOKUP(B306:B708,[1]助学金!$B$7:$I$114,8,0)</f>
        <v>19.93</v>
      </c>
      <c r="P306" s="70"/>
      <c r="Q306" s="70">
        <f>VLOOKUP(B306:B708,[1]国家奖学金!$B$8:$I$115,8,FALSE)</f>
        <v>1.2</v>
      </c>
      <c r="R306" s="70"/>
      <c r="S306" s="70">
        <v>20.04</v>
      </c>
      <c r="T306" s="70"/>
      <c r="U306" s="70"/>
    </row>
    <row r="307" s="1" customFormat="1" ht="15" spans="1:21">
      <c r="A307" s="67" t="s">
        <v>407</v>
      </c>
      <c r="B307" s="73" t="s">
        <v>408</v>
      </c>
      <c r="C307" s="69">
        <f t="shared" si="28"/>
        <v>3934</v>
      </c>
      <c r="D307" s="69">
        <f>VLOOKUP(B307,[2]Sheet8!A$1:B$65536,2,0)</f>
        <v>3058</v>
      </c>
      <c r="E307" s="69">
        <f t="shared" si="30"/>
        <v>876</v>
      </c>
      <c r="F307" s="70"/>
      <c r="G307" s="70"/>
      <c r="H307" s="70"/>
      <c r="I307" s="70"/>
      <c r="J307" s="70"/>
      <c r="K307" s="70"/>
      <c r="L307" s="70"/>
      <c r="M307" s="70"/>
      <c r="N307" s="70"/>
      <c r="O307" s="52"/>
      <c r="P307" s="70"/>
      <c r="Q307" s="52"/>
      <c r="R307" s="70"/>
      <c r="S307" s="52"/>
      <c r="T307" s="70">
        <f>VLOOKUP(B307,'[2]10高中助学金'!R$1:S$65536,2,0)</f>
        <v>376</v>
      </c>
      <c r="U307" s="70">
        <f>VLOOKUP(B307,'[2]11高中免学费'!AP$1:AQ$65536,2,0)</f>
        <v>500</v>
      </c>
    </row>
    <row r="308" s="1" customFormat="1" ht="15" spans="1:21">
      <c r="A308" s="67"/>
      <c r="B308" s="73" t="s">
        <v>409</v>
      </c>
      <c r="C308" s="69">
        <f t="shared" si="28"/>
        <v>1471.73</v>
      </c>
      <c r="D308" s="69">
        <v>1285</v>
      </c>
      <c r="E308" s="69">
        <f t="shared" si="30"/>
        <v>186.73</v>
      </c>
      <c r="F308" s="70"/>
      <c r="G308" s="70"/>
      <c r="H308" s="70"/>
      <c r="I308" s="70"/>
      <c r="J308" s="70"/>
      <c r="K308" s="70"/>
      <c r="L308" s="70"/>
      <c r="M308" s="70"/>
      <c r="N308" s="70">
        <v>44.13</v>
      </c>
      <c r="O308" s="52"/>
      <c r="P308" s="70">
        <v>3.6</v>
      </c>
      <c r="Q308" s="52"/>
      <c r="R308" s="70">
        <f>VLOOKUP(B308,'[2]9中职免学费'!AV$1:AW$65536,2,0)</f>
        <v>139</v>
      </c>
      <c r="S308" s="52"/>
      <c r="T308" s="70"/>
      <c r="U308" s="70"/>
    </row>
    <row r="309" s="1" customFormat="1" ht="15" spans="1:21">
      <c r="A309" s="67"/>
      <c r="B309" s="73" t="s">
        <v>410</v>
      </c>
      <c r="C309" s="69">
        <f t="shared" si="28"/>
        <v>782.72</v>
      </c>
      <c r="D309" s="69">
        <f>VLOOKUP(B309,[2]Sheet8!A$1:B$65536,2,0)</f>
        <v>725.71</v>
      </c>
      <c r="E309" s="69">
        <f t="shared" si="30"/>
        <v>57.0100000000001</v>
      </c>
      <c r="F309" s="70"/>
      <c r="G309" s="70"/>
      <c r="H309" s="70"/>
      <c r="I309" s="70"/>
      <c r="J309" s="70"/>
      <c r="K309" s="70"/>
      <c r="L309" s="70"/>
      <c r="M309" s="70"/>
      <c r="N309" s="70"/>
      <c r="O309" s="70">
        <f>VLOOKUP(B309:B711,[1]助学金!$B$7:$I$114,8,0)</f>
        <v>0</v>
      </c>
      <c r="P309" s="70"/>
      <c r="Q309" s="70">
        <f>VLOOKUP(B309:B711,[1]国家奖学金!$B$8:$I$115,8,FALSE)</f>
        <v>2.4</v>
      </c>
      <c r="R309" s="70"/>
      <c r="S309" s="70">
        <v>54.6100000000001</v>
      </c>
      <c r="T309" s="70"/>
      <c r="U309" s="70"/>
    </row>
    <row r="310" s="1" customFormat="1" ht="15" spans="1:21">
      <c r="A310" s="67" t="s">
        <v>411</v>
      </c>
      <c r="B310" s="73" t="s">
        <v>412</v>
      </c>
      <c r="C310" s="69">
        <f t="shared" si="28"/>
        <v>1438</v>
      </c>
      <c r="D310" s="69">
        <f>VLOOKUP(B310,[2]Sheet8!A$1:B$65536,2,0)</f>
        <v>1166</v>
      </c>
      <c r="E310" s="69">
        <f t="shared" si="30"/>
        <v>272</v>
      </c>
      <c r="F310" s="70"/>
      <c r="G310" s="70"/>
      <c r="H310" s="70"/>
      <c r="I310" s="70"/>
      <c r="J310" s="70"/>
      <c r="K310" s="70"/>
      <c r="L310" s="70"/>
      <c r="M310" s="70"/>
      <c r="N310" s="70"/>
      <c r="O310" s="52"/>
      <c r="P310" s="70"/>
      <c r="Q310" s="52"/>
      <c r="R310" s="70"/>
      <c r="S310" s="52"/>
      <c r="T310" s="70">
        <f>VLOOKUP(B310,'[2]10高中助学金'!R$1:S$65536,2,0)</f>
        <v>86</v>
      </c>
      <c r="U310" s="70">
        <f>VLOOKUP(B310,'[2]11高中免学费'!AP$1:AQ$65536,2,0)</f>
        <v>186</v>
      </c>
    </row>
    <row r="311" s="1" customFormat="1" ht="15" spans="1:21">
      <c r="A311" s="67"/>
      <c r="B311" s="73" t="s">
        <v>413</v>
      </c>
      <c r="C311" s="69">
        <f t="shared" si="28"/>
        <v>555.98</v>
      </c>
      <c r="D311" s="69">
        <v>560</v>
      </c>
      <c r="E311" s="69">
        <f t="shared" si="30"/>
        <v>-4.02</v>
      </c>
      <c r="F311" s="70"/>
      <c r="G311" s="70"/>
      <c r="H311" s="70"/>
      <c r="I311" s="70"/>
      <c r="J311" s="70"/>
      <c r="K311" s="70"/>
      <c r="L311" s="70"/>
      <c r="M311" s="70"/>
      <c r="N311" s="70">
        <v>-4.42</v>
      </c>
      <c r="O311" s="52"/>
      <c r="P311" s="70">
        <v>2.4</v>
      </c>
      <c r="Q311" s="52"/>
      <c r="R311" s="70">
        <f>VLOOKUP(B311,'[2]9中职免学费'!AV$1:AW$65536,2,0)</f>
        <v>-2</v>
      </c>
      <c r="S311" s="52"/>
      <c r="T311" s="70"/>
      <c r="U311" s="70"/>
    </row>
    <row r="312" s="1" customFormat="1" ht="15" spans="1:21">
      <c r="A312" s="67"/>
      <c r="B312" s="73" t="s">
        <v>414</v>
      </c>
      <c r="C312" s="69">
        <f t="shared" si="28"/>
        <v>581.65</v>
      </c>
      <c r="D312" s="69">
        <f>VLOOKUP(B312,[2]Sheet8!A$1:B$65536,2,0)</f>
        <v>511.45</v>
      </c>
      <c r="E312" s="69">
        <f t="shared" si="30"/>
        <v>70.2</v>
      </c>
      <c r="F312" s="70"/>
      <c r="G312" s="70"/>
      <c r="H312" s="70"/>
      <c r="I312" s="70"/>
      <c r="J312" s="70"/>
      <c r="K312" s="70"/>
      <c r="L312" s="70"/>
      <c r="M312" s="70"/>
      <c r="N312" s="70"/>
      <c r="O312" s="70">
        <f>VLOOKUP(B312:B714,[1]助学金!$B$7:$I$114,8,0)</f>
        <v>30.41</v>
      </c>
      <c r="P312" s="70"/>
      <c r="Q312" s="70">
        <f>VLOOKUP(B312:B714,[1]国家奖学金!$B$8:$I$115,8,FALSE)</f>
        <v>1.8</v>
      </c>
      <c r="R312" s="70"/>
      <c r="S312" s="70">
        <v>37.99</v>
      </c>
      <c r="T312" s="70"/>
      <c r="U312" s="70"/>
    </row>
    <row r="313" s="1" customFormat="1" ht="15" spans="1:21">
      <c r="A313" s="67" t="s">
        <v>415</v>
      </c>
      <c r="B313" s="73" t="s">
        <v>416</v>
      </c>
      <c r="C313" s="69">
        <f t="shared" si="28"/>
        <v>1867</v>
      </c>
      <c r="D313" s="69">
        <f>VLOOKUP(B313,[2]Sheet8!A$1:B$65536,2,0)</f>
        <v>1417</v>
      </c>
      <c r="E313" s="69">
        <f t="shared" si="30"/>
        <v>450</v>
      </c>
      <c r="F313" s="70"/>
      <c r="G313" s="70"/>
      <c r="H313" s="70"/>
      <c r="I313" s="70"/>
      <c r="J313" s="70"/>
      <c r="K313" s="70"/>
      <c r="L313" s="70"/>
      <c r="M313" s="70"/>
      <c r="N313" s="70"/>
      <c r="O313" s="52"/>
      <c r="P313" s="70"/>
      <c r="Q313" s="52"/>
      <c r="R313" s="70"/>
      <c r="S313" s="52"/>
      <c r="T313" s="70">
        <f>VLOOKUP(B313,'[2]10高中助学金'!R$1:S$65536,2,0)</f>
        <v>207</v>
      </c>
      <c r="U313" s="70">
        <f>VLOOKUP(B313,'[2]11高中免学费'!AP$1:AQ$65536,2,0)</f>
        <v>243</v>
      </c>
    </row>
    <row r="314" s="1" customFormat="1" ht="15" spans="1:21">
      <c r="A314" s="67"/>
      <c r="B314" s="73" t="s">
        <v>417</v>
      </c>
      <c r="C314" s="69">
        <f t="shared" si="28"/>
        <v>651.04</v>
      </c>
      <c r="D314" s="69">
        <v>541</v>
      </c>
      <c r="E314" s="69">
        <f t="shared" si="30"/>
        <v>110.04</v>
      </c>
      <c r="F314" s="70"/>
      <c r="G314" s="70"/>
      <c r="H314" s="70"/>
      <c r="I314" s="70"/>
      <c r="J314" s="70"/>
      <c r="K314" s="70"/>
      <c r="L314" s="70"/>
      <c r="M314" s="70"/>
      <c r="N314" s="70">
        <v>29.64</v>
      </c>
      <c r="O314" s="52"/>
      <c r="P314" s="70">
        <v>2.4</v>
      </c>
      <c r="Q314" s="52"/>
      <c r="R314" s="70">
        <f>VLOOKUP(B314,'[2]9中职免学费'!AV$1:AW$65536,2,0)</f>
        <v>78</v>
      </c>
      <c r="S314" s="52"/>
      <c r="T314" s="70"/>
      <c r="U314" s="70"/>
    </row>
    <row r="315" s="1" customFormat="1" ht="15" spans="1:21">
      <c r="A315" s="67"/>
      <c r="B315" s="73" t="s">
        <v>418</v>
      </c>
      <c r="C315" s="69">
        <f t="shared" si="28"/>
        <v>331.59</v>
      </c>
      <c r="D315" s="69">
        <f>VLOOKUP(B315,[2]Sheet8!A$1:B$65536,2,0)</f>
        <v>258.06</v>
      </c>
      <c r="E315" s="69">
        <f t="shared" si="30"/>
        <v>73.53</v>
      </c>
      <c r="F315" s="70"/>
      <c r="G315" s="70"/>
      <c r="H315" s="70"/>
      <c r="I315" s="70"/>
      <c r="J315" s="70"/>
      <c r="K315" s="70"/>
      <c r="L315" s="70"/>
      <c r="M315" s="70"/>
      <c r="N315" s="70"/>
      <c r="O315" s="70">
        <f>VLOOKUP(B315:B717,[1]助学金!$B$7:$I$114,8,0)</f>
        <v>51.67</v>
      </c>
      <c r="P315" s="70"/>
      <c r="Q315" s="70">
        <f>VLOOKUP(B315:B717,[1]国家奖学金!$B$8:$I$115,8,FALSE)</f>
        <v>1.2</v>
      </c>
      <c r="R315" s="70"/>
      <c r="S315" s="70">
        <v>20.66</v>
      </c>
      <c r="T315" s="70"/>
      <c r="U315" s="70"/>
    </row>
    <row r="316" s="1" customFormat="1" ht="15" spans="1:21">
      <c r="A316" s="67" t="s">
        <v>419</v>
      </c>
      <c r="B316" s="73" t="s">
        <v>420</v>
      </c>
      <c r="C316" s="69">
        <f t="shared" si="28"/>
        <v>1081</v>
      </c>
      <c r="D316" s="69">
        <f>VLOOKUP(B316,[2]Sheet8!A$1:B$65536,2,0)</f>
        <v>863</v>
      </c>
      <c r="E316" s="69">
        <f t="shared" si="30"/>
        <v>218</v>
      </c>
      <c r="F316" s="70"/>
      <c r="G316" s="70"/>
      <c r="H316" s="70"/>
      <c r="I316" s="70"/>
      <c r="J316" s="70"/>
      <c r="K316" s="70"/>
      <c r="L316" s="70"/>
      <c r="M316" s="70"/>
      <c r="N316" s="70"/>
      <c r="O316" s="52"/>
      <c r="P316" s="70"/>
      <c r="Q316" s="52"/>
      <c r="R316" s="70"/>
      <c r="S316" s="52"/>
      <c r="T316" s="70">
        <f>VLOOKUP(B316,'[2]10高中助学金'!R$1:S$65536,2,0)</f>
        <v>81</v>
      </c>
      <c r="U316" s="70">
        <f>VLOOKUP(B316,'[2]11高中免学费'!AP$1:AQ$65536,2,0)</f>
        <v>137</v>
      </c>
    </row>
    <row r="317" s="1" customFormat="1" ht="15" spans="1:21">
      <c r="A317" s="67"/>
      <c r="B317" s="73" t="s">
        <v>421</v>
      </c>
      <c r="C317" s="69">
        <f t="shared" si="28"/>
        <v>332.54</v>
      </c>
      <c r="D317" s="69">
        <f>VLOOKUP(B317,[2]Sheet8!A$1:B$65536,2,0)</f>
        <v>271</v>
      </c>
      <c r="E317" s="69">
        <f t="shared" si="30"/>
        <v>61.54</v>
      </c>
      <c r="F317" s="70"/>
      <c r="G317" s="70"/>
      <c r="H317" s="70"/>
      <c r="I317" s="70"/>
      <c r="J317" s="70"/>
      <c r="K317" s="70"/>
      <c r="L317" s="70"/>
      <c r="M317" s="70"/>
      <c r="N317" s="70">
        <v>28.34</v>
      </c>
      <c r="O317" s="52"/>
      <c r="P317" s="70">
        <v>1.2</v>
      </c>
      <c r="Q317" s="52"/>
      <c r="R317" s="70">
        <f>VLOOKUP(B317,'[2]9中职免学费'!AV$1:AW$65536,2,0)</f>
        <v>32</v>
      </c>
      <c r="S317" s="52"/>
      <c r="T317" s="70"/>
      <c r="U317" s="70"/>
    </row>
    <row r="318" s="1" customFormat="1" ht="15" spans="1:21">
      <c r="A318" s="67"/>
      <c r="B318" s="73" t="s">
        <v>422</v>
      </c>
      <c r="C318" s="69">
        <f t="shared" si="28"/>
        <v>153.76</v>
      </c>
      <c r="D318" s="69">
        <f>VLOOKUP(B318,[2]Sheet8!A$1:B$65536,2,0)</f>
        <v>142.05</v>
      </c>
      <c r="E318" s="69">
        <f t="shared" si="30"/>
        <v>11.71</v>
      </c>
      <c r="F318" s="70"/>
      <c r="G318" s="70"/>
      <c r="H318" s="70"/>
      <c r="I318" s="70"/>
      <c r="J318" s="70"/>
      <c r="K318" s="70"/>
      <c r="L318" s="70"/>
      <c r="M318" s="70"/>
      <c r="N318" s="70"/>
      <c r="O318" s="70">
        <f>VLOOKUP(B318:B720,[1]助学金!$B$7:$I$114,8,0)</f>
        <v>0</v>
      </c>
      <c r="P318" s="70"/>
      <c r="Q318" s="70">
        <f>VLOOKUP(B318:B720,[1]国家奖学金!$B$8:$I$115,8,FALSE)</f>
        <v>0</v>
      </c>
      <c r="R318" s="70"/>
      <c r="S318" s="70">
        <v>11.71</v>
      </c>
      <c r="T318" s="70"/>
      <c r="U318" s="70"/>
    </row>
    <row r="319" s="1" customFormat="1" ht="15" spans="1:21">
      <c r="A319" s="67" t="s">
        <v>423</v>
      </c>
      <c r="B319" s="73" t="s">
        <v>424</v>
      </c>
      <c r="C319" s="69">
        <f t="shared" si="28"/>
        <v>2067</v>
      </c>
      <c r="D319" s="69">
        <f>VLOOKUP(B319,[2]Sheet8!A$1:B$65536,2,0)</f>
        <v>1600</v>
      </c>
      <c r="E319" s="69">
        <f t="shared" si="30"/>
        <v>467</v>
      </c>
      <c r="F319" s="70"/>
      <c r="G319" s="70"/>
      <c r="H319" s="70"/>
      <c r="I319" s="70"/>
      <c r="J319" s="70"/>
      <c r="K319" s="70"/>
      <c r="L319" s="70"/>
      <c r="M319" s="70"/>
      <c r="N319" s="70"/>
      <c r="O319" s="52"/>
      <c r="P319" s="70"/>
      <c r="Q319" s="52"/>
      <c r="R319" s="70"/>
      <c r="S319" s="52"/>
      <c r="T319" s="70">
        <f>VLOOKUP(B319,'[2]10高中助学金'!R$1:S$65536,2,0)</f>
        <v>209</v>
      </c>
      <c r="U319" s="70">
        <f>VLOOKUP(B319,'[2]11高中免学费'!AP$1:AQ$65536,2,0)</f>
        <v>258</v>
      </c>
    </row>
    <row r="320" s="1" customFormat="1" ht="15" spans="1:21">
      <c r="A320" s="67"/>
      <c r="B320" s="73" t="s">
        <v>425</v>
      </c>
      <c r="C320" s="69">
        <f t="shared" si="28"/>
        <v>410.48</v>
      </c>
      <c r="D320" s="69">
        <f>VLOOKUP(B320,[2]Sheet8!A$1:B$65536,2,0)</f>
        <v>383.75</v>
      </c>
      <c r="E320" s="69">
        <f t="shared" si="30"/>
        <v>26.73</v>
      </c>
      <c r="F320" s="70"/>
      <c r="G320" s="70"/>
      <c r="H320" s="70"/>
      <c r="I320" s="70"/>
      <c r="J320" s="70"/>
      <c r="K320" s="70"/>
      <c r="L320" s="70"/>
      <c r="M320" s="70"/>
      <c r="N320" s="70"/>
      <c r="O320" s="70">
        <f>VLOOKUP(B320:B723,[1]助学金!$B$7:$I$114,8,0)</f>
        <v>0</v>
      </c>
      <c r="P320" s="70"/>
      <c r="Q320" s="70">
        <f>VLOOKUP(B320:B723,[1]国家奖学金!$B$8:$I$115,8,FALSE)</f>
        <v>1.2</v>
      </c>
      <c r="R320" s="70"/>
      <c r="S320" s="70">
        <v>25.53</v>
      </c>
      <c r="T320" s="70"/>
      <c r="U320" s="70"/>
    </row>
    <row r="321" s="1" customFormat="1" ht="15" spans="1:21">
      <c r="A321" s="67"/>
      <c r="B321" s="73" t="s">
        <v>426</v>
      </c>
      <c r="C321" s="69">
        <f t="shared" si="28"/>
        <v>398.86</v>
      </c>
      <c r="D321" s="69">
        <f>VLOOKUP(B321,[2]Sheet8!A$1:B$65536,2,0)</f>
        <v>373</v>
      </c>
      <c r="E321" s="69">
        <f t="shared" si="30"/>
        <v>25.86</v>
      </c>
      <c r="F321" s="70"/>
      <c r="G321" s="70"/>
      <c r="H321" s="70"/>
      <c r="I321" s="70"/>
      <c r="J321" s="70"/>
      <c r="K321" s="70"/>
      <c r="L321" s="70"/>
      <c r="M321" s="70"/>
      <c r="N321" s="70">
        <v>12.46</v>
      </c>
      <c r="O321" s="52"/>
      <c r="P321" s="70">
        <v>2.4</v>
      </c>
      <c r="Q321" s="52"/>
      <c r="R321" s="70">
        <v>11</v>
      </c>
      <c r="S321" s="52"/>
      <c r="T321" s="70"/>
      <c r="U321" s="70"/>
    </row>
    <row r="322" s="1" customFormat="1" ht="15" spans="1:21">
      <c r="A322" s="67" t="s">
        <v>427</v>
      </c>
      <c r="B322" s="73" t="s">
        <v>428</v>
      </c>
      <c r="C322" s="69">
        <f t="shared" si="28"/>
        <v>267</v>
      </c>
      <c r="D322" s="69">
        <f>VLOOKUP(B322,[2]Sheet8!A$1:B$65536,2,0)</f>
        <v>198</v>
      </c>
      <c r="E322" s="69">
        <f t="shared" si="30"/>
        <v>69</v>
      </c>
      <c r="F322" s="70"/>
      <c r="G322" s="70"/>
      <c r="H322" s="70"/>
      <c r="I322" s="70"/>
      <c r="J322" s="70"/>
      <c r="K322" s="70"/>
      <c r="L322" s="70"/>
      <c r="M322" s="70"/>
      <c r="N322" s="70"/>
      <c r="O322" s="52"/>
      <c r="P322" s="70"/>
      <c r="Q322" s="52"/>
      <c r="R322" s="70"/>
      <c r="S322" s="52"/>
      <c r="T322" s="70">
        <f>VLOOKUP(B322,'[2]10高中助学金'!R$1:S$65536,2,0)</f>
        <v>36</v>
      </c>
      <c r="U322" s="70">
        <f>VLOOKUP(B322,'[2]11高中免学费'!AP$1:AQ$65536,2,0)</f>
        <v>33</v>
      </c>
    </row>
    <row r="323" s="1" customFormat="1" ht="15" spans="1:21">
      <c r="A323" s="67"/>
      <c r="B323" s="73" t="s">
        <v>429</v>
      </c>
      <c r="C323" s="69">
        <f t="shared" si="28"/>
        <v>105.33</v>
      </c>
      <c r="D323" s="69">
        <f>VLOOKUP(B323,[2]Sheet8!A$1:B$65536,2,0)</f>
        <v>107</v>
      </c>
      <c r="E323" s="69">
        <f t="shared" si="30"/>
        <v>-1.67</v>
      </c>
      <c r="F323" s="70"/>
      <c r="G323" s="70"/>
      <c r="H323" s="70"/>
      <c r="I323" s="70"/>
      <c r="J323" s="70"/>
      <c r="K323" s="70"/>
      <c r="L323" s="70"/>
      <c r="M323" s="70"/>
      <c r="N323" s="70">
        <f>VLOOKUP(B323,'[2]8中职奖助学金'!X$1:Y$65536,2,0)</f>
        <v>-3.27</v>
      </c>
      <c r="O323" s="52"/>
      <c r="P323" s="70">
        <v>0.6</v>
      </c>
      <c r="Q323" s="52"/>
      <c r="R323" s="70">
        <f>VLOOKUP(B323,'[2]9中职免学费'!AV$1:AW$65536,2,0)</f>
        <v>1</v>
      </c>
      <c r="S323" s="52"/>
      <c r="T323" s="70"/>
      <c r="U323" s="70"/>
    </row>
    <row r="324" s="1" customFormat="1" ht="15" spans="1:21">
      <c r="A324" s="67"/>
      <c r="B324" s="73" t="s">
        <v>430</v>
      </c>
      <c r="C324" s="69">
        <f t="shared" si="28"/>
        <v>21.84</v>
      </c>
      <c r="D324" s="69">
        <f>VLOOKUP(B324,[2]Sheet8!A$1:B$65536,2,0)</f>
        <v>18.04</v>
      </c>
      <c r="E324" s="69">
        <f t="shared" si="30"/>
        <v>3.8</v>
      </c>
      <c r="F324" s="70"/>
      <c r="G324" s="70"/>
      <c r="H324" s="70"/>
      <c r="I324" s="70"/>
      <c r="J324" s="70"/>
      <c r="K324" s="70"/>
      <c r="L324" s="70"/>
      <c r="M324" s="70"/>
      <c r="N324" s="70"/>
      <c r="O324" s="70">
        <f>VLOOKUP(B324:B727,[1]助学金!$B$7:$I$114,8,0)</f>
        <v>2</v>
      </c>
      <c r="P324" s="70"/>
      <c r="Q324" s="70">
        <f>VLOOKUP(B324:B727,[1]国家奖学金!$B$8:$I$115,8,FALSE)</f>
        <v>0</v>
      </c>
      <c r="R324" s="70"/>
      <c r="S324" s="70">
        <v>1.8</v>
      </c>
      <c r="T324" s="70"/>
      <c r="U324" s="70"/>
    </row>
    <row r="325" s="1" customFormat="1" ht="15" spans="1:21">
      <c r="A325" s="67" t="s">
        <v>431</v>
      </c>
      <c r="B325" s="73" t="s">
        <v>432</v>
      </c>
      <c r="C325" s="69">
        <f t="shared" si="28"/>
        <v>1461</v>
      </c>
      <c r="D325" s="69">
        <v>1210</v>
      </c>
      <c r="E325" s="69">
        <f t="shared" si="30"/>
        <v>251</v>
      </c>
      <c r="F325" s="70"/>
      <c r="G325" s="70"/>
      <c r="H325" s="70"/>
      <c r="I325" s="70"/>
      <c r="J325" s="70"/>
      <c r="K325" s="70"/>
      <c r="L325" s="70"/>
      <c r="M325" s="70"/>
      <c r="N325" s="70"/>
      <c r="O325" s="52"/>
      <c r="P325" s="70"/>
      <c r="Q325" s="52"/>
      <c r="R325" s="70"/>
      <c r="S325" s="52"/>
      <c r="T325" s="70">
        <v>77</v>
      </c>
      <c r="U325" s="70">
        <v>174</v>
      </c>
    </row>
    <row r="326" s="1" customFormat="1" ht="15" spans="1:21">
      <c r="A326" s="67"/>
      <c r="B326" s="73" t="s">
        <v>433</v>
      </c>
      <c r="C326" s="69">
        <f t="shared" si="28"/>
        <v>448.73</v>
      </c>
      <c r="D326" s="69">
        <f>VLOOKUP(B326,[2]Sheet8!A$1:B$65536,2,0)</f>
        <v>359</v>
      </c>
      <c r="E326" s="69">
        <f t="shared" si="30"/>
        <v>89.73</v>
      </c>
      <c r="F326" s="70"/>
      <c r="G326" s="70"/>
      <c r="H326" s="70"/>
      <c r="I326" s="70"/>
      <c r="J326" s="70"/>
      <c r="K326" s="70"/>
      <c r="L326" s="70"/>
      <c r="M326" s="70"/>
      <c r="N326" s="70">
        <f>VLOOKUP(B326,'[2]8中职奖助学金'!X$1:Y$65536,2,0)</f>
        <v>41.13</v>
      </c>
      <c r="O326" s="52"/>
      <c r="P326" s="70">
        <v>0.6</v>
      </c>
      <c r="Q326" s="52"/>
      <c r="R326" s="70">
        <f>VLOOKUP(B326,'[2]9中职免学费'!AV$1:AW$65536,2,0)</f>
        <v>48</v>
      </c>
      <c r="S326" s="52"/>
      <c r="T326" s="70"/>
      <c r="U326" s="70"/>
    </row>
    <row r="327" s="1" customFormat="1" ht="15" spans="1:21">
      <c r="A327" s="67"/>
      <c r="B327" s="73" t="s">
        <v>434</v>
      </c>
      <c r="C327" s="69">
        <f t="shared" si="28"/>
        <v>964.01</v>
      </c>
      <c r="D327" s="69">
        <f>VLOOKUP(B327,[2]Sheet8!A$1:B$65536,2,0)</f>
        <v>917</v>
      </c>
      <c r="E327" s="69">
        <f t="shared" si="30"/>
        <v>47.01</v>
      </c>
      <c r="F327" s="70"/>
      <c r="G327" s="70"/>
      <c r="H327" s="70"/>
      <c r="I327" s="70"/>
      <c r="J327" s="70"/>
      <c r="K327" s="70"/>
      <c r="L327" s="70"/>
      <c r="M327" s="70"/>
      <c r="N327" s="70">
        <f>VLOOKUP(B327,'[2]8中职奖助学金'!X$1:Y$65536,2,0)</f>
        <v>-2.39</v>
      </c>
      <c r="O327" s="52"/>
      <c r="P327" s="70">
        <v>2.4</v>
      </c>
      <c r="Q327" s="52"/>
      <c r="R327" s="70">
        <f>VLOOKUP(B327,'[2]9中职免学费'!AV$1:AW$65536,2,0)</f>
        <v>47</v>
      </c>
      <c r="S327" s="52"/>
      <c r="T327" s="70"/>
      <c r="U327" s="70"/>
    </row>
    <row r="328" s="1" customFormat="1" ht="15" spans="1:21">
      <c r="A328" s="67"/>
      <c r="B328" s="73" t="s">
        <v>435</v>
      </c>
      <c r="C328" s="69">
        <f t="shared" si="28"/>
        <v>1182.36</v>
      </c>
      <c r="D328" s="69">
        <f>VLOOKUP(B328,[2]Sheet8!A$1:B$65536,2,0)</f>
        <v>1098.31</v>
      </c>
      <c r="E328" s="69">
        <f t="shared" si="30"/>
        <v>84.0500000000001</v>
      </c>
      <c r="F328" s="70"/>
      <c r="G328" s="70"/>
      <c r="H328" s="70"/>
      <c r="I328" s="70"/>
      <c r="J328" s="70"/>
      <c r="K328" s="70"/>
      <c r="L328" s="70"/>
      <c r="M328" s="70"/>
      <c r="N328" s="70"/>
      <c r="O328" s="70">
        <f>VLOOKUP(B328:B732,[1]助学金!$B$7:$I$114,8,0)</f>
        <v>0</v>
      </c>
      <c r="P328" s="70"/>
      <c r="Q328" s="70">
        <f>VLOOKUP(B328:B732,[1]国家奖学金!$B$8:$I$115,8,FALSE)</f>
        <v>3</v>
      </c>
      <c r="R328" s="70"/>
      <c r="S328" s="70">
        <v>81.0500000000001</v>
      </c>
      <c r="T328" s="70"/>
      <c r="U328" s="70"/>
    </row>
    <row r="329" s="1" customFormat="1" ht="15" spans="1:21">
      <c r="A329" s="67" t="s">
        <v>42</v>
      </c>
      <c r="B329" s="68" t="s">
        <v>436</v>
      </c>
      <c r="C329" s="69">
        <f t="shared" si="28"/>
        <v>348.2</v>
      </c>
      <c r="D329" s="69">
        <f>VLOOKUP(B329,[2]Sheet8!A$1:B$65536,2,0)</f>
        <v>440</v>
      </c>
      <c r="E329" s="69">
        <f t="shared" si="30"/>
        <v>-91.8</v>
      </c>
      <c r="F329" s="70"/>
      <c r="G329" s="70"/>
      <c r="H329" s="70">
        <f>VLOOKUP(B329,'[2]3本专科国家奖学金、励志奖学金'!B$1:C$65536,2,0)</f>
        <v>4</v>
      </c>
      <c r="I329" s="70">
        <f>VLOOKUP(B329,'[2]3本专科国家奖学金、励志奖学金'!M$1:N$65536,2,0)</f>
        <v>14</v>
      </c>
      <c r="J329" s="70">
        <f>VLOOKUP(B329,'[2]4本专科国家助学金'!M$1:N$65536,2,0)</f>
        <v>54.28</v>
      </c>
      <c r="K329" s="70">
        <f>VLOOKUP(B329,'[2]5服兵役'!N$1:O$65536,2,0)</f>
        <v>-176.08</v>
      </c>
      <c r="L329" s="70">
        <f>VLOOKUP(B329,'[2]6助学贷款奖补资金'!B$1:C$65536,2,0)</f>
        <v>12</v>
      </c>
      <c r="M329" s="70"/>
      <c r="N329" s="70"/>
      <c r="O329" s="52"/>
      <c r="P329" s="70"/>
      <c r="Q329" s="52"/>
      <c r="R329" s="70"/>
      <c r="S329" s="52"/>
      <c r="T329" s="70"/>
      <c r="U329" s="70"/>
    </row>
    <row r="330" s="56" customFormat="1" ht="14.25" spans="1:21">
      <c r="A330" s="60"/>
      <c r="B330" s="78" t="s">
        <v>437</v>
      </c>
      <c r="C330" s="59">
        <f t="shared" ref="C330:C393" si="31">D330+E330</f>
        <v>10062.44</v>
      </c>
      <c r="D330" s="59">
        <f t="shared" ref="D330:U330" si="32">SUM(D331:D370)</f>
        <v>8497.88</v>
      </c>
      <c r="E330" s="59">
        <f t="shared" si="32"/>
        <v>1564.56</v>
      </c>
      <c r="F330" s="59">
        <f t="shared" si="32"/>
        <v>0</v>
      </c>
      <c r="G330" s="59">
        <f t="shared" si="32"/>
        <v>0</v>
      </c>
      <c r="H330" s="59">
        <f t="shared" si="32"/>
        <v>7.2</v>
      </c>
      <c r="I330" s="59">
        <f t="shared" si="32"/>
        <v>27</v>
      </c>
      <c r="J330" s="59">
        <f t="shared" si="32"/>
        <v>104.47</v>
      </c>
      <c r="K330" s="59">
        <f t="shared" si="32"/>
        <v>6.31</v>
      </c>
      <c r="L330" s="59">
        <f t="shared" si="32"/>
        <v>15</v>
      </c>
      <c r="M330" s="59">
        <f t="shared" si="32"/>
        <v>0</v>
      </c>
      <c r="N330" s="59">
        <f t="shared" si="32"/>
        <v>98.86</v>
      </c>
      <c r="O330" s="59">
        <f t="shared" si="32"/>
        <v>46.44</v>
      </c>
      <c r="P330" s="59">
        <f t="shared" si="32"/>
        <v>18</v>
      </c>
      <c r="Q330" s="59">
        <f t="shared" si="32"/>
        <v>5.4</v>
      </c>
      <c r="R330" s="59">
        <f t="shared" si="32"/>
        <v>555</v>
      </c>
      <c r="S330" s="59">
        <f t="shared" si="32"/>
        <v>109.88</v>
      </c>
      <c r="T330" s="59">
        <f t="shared" si="32"/>
        <v>288</v>
      </c>
      <c r="U330" s="59">
        <f t="shared" si="32"/>
        <v>283</v>
      </c>
    </row>
    <row r="331" s="1" customFormat="1" ht="15" spans="1:21">
      <c r="A331" s="67" t="s">
        <v>438</v>
      </c>
      <c r="B331" s="73" t="s">
        <v>439</v>
      </c>
      <c r="C331" s="69">
        <f t="shared" si="31"/>
        <v>800</v>
      </c>
      <c r="D331" s="69">
        <f>VLOOKUP(B331,[2]Sheet8!A$1:B$65536,2,0)</f>
        <v>704</v>
      </c>
      <c r="E331" s="69">
        <f t="shared" ref="E331:E370" si="33">SUM(F331:U331)</f>
        <v>96</v>
      </c>
      <c r="F331" s="70"/>
      <c r="G331" s="70"/>
      <c r="H331" s="70"/>
      <c r="I331" s="70"/>
      <c r="J331" s="70"/>
      <c r="K331" s="70"/>
      <c r="L331" s="70"/>
      <c r="M331" s="70"/>
      <c r="N331" s="70"/>
      <c r="O331" s="52"/>
      <c r="P331" s="70"/>
      <c r="Q331" s="52"/>
      <c r="R331" s="70"/>
      <c r="S331" s="52"/>
      <c r="T331" s="70">
        <f>VLOOKUP(B331,'[2]10高中助学金'!R$1:S$65536,2,0)</f>
        <v>67</v>
      </c>
      <c r="U331" s="70">
        <f>VLOOKUP(B331,'[2]11高中免学费'!AP$1:AQ$65536,2,0)</f>
        <v>29</v>
      </c>
    </row>
    <row r="332" s="1" customFormat="1" ht="15" spans="1:21">
      <c r="A332" s="67"/>
      <c r="B332" s="73" t="s">
        <v>440</v>
      </c>
      <c r="C332" s="69">
        <f t="shared" si="31"/>
        <v>200.35</v>
      </c>
      <c r="D332" s="69">
        <f>VLOOKUP(B332,[2]Sheet8!A$1:B$65536,2,0)</f>
        <v>74</v>
      </c>
      <c r="E332" s="69">
        <f t="shared" si="33"/>
        <v>126.35</v>
      </c>
      <c r="F332" s="70"/>
      <c r="G332" s="70"/>
      <c r="H332" s="70"/>
      <c r="I332" s="70"/>
      <c r="J332" s="70"/>
      <c r="K332" s="70"/>
      <c r="L332" s="70"/>
      <c r="M332" s="70"/>
      <c r="N332" s="70">
        <f>VLOOKUP(B332,'[2]8中职奖助学金'!X$1:Y$65536,2,0)</f>
        <v>35.75</v>
      </c>
      <c r="O332" s="52"/>
      <c r="P332" s="70">
        <v>0.6</v>
      </c>
      <c r="Q332" s="52"/>
      <c r="R332" s="70">
        <f>VLOOKUP(B332,'[2]9中职免学费'!AV$1:AW$65536,2,0)</f>
        <v>90</v>
      </c>
      <c r="S332" s="52"/>
      <c r="T332" s="70"/>
      <c r="U332" s="70"/>
    </row>
    <row r="333" s="1" customFormat="1" ht="15" spans="1:21">
      <c r="A333" s="67"/>
      <c r="B333" s="73" t="s">
        <v>441</v>
      </c>
      <c r="C333" s="69">
        <f t="shared" si="31"/>
        <v>80.86</v>
      </c>
      <c r="D333" s="69">
        <f>VLOOKUP(B333,[2]Sheet8!A$1:B$65536,2,0)</f>
        <v>68.09</v>
      </c>
      <c r="E333" s="69">
        <f t="shared" si="33"/>
        <v>12.77</v>
      </c>
      <c r="F333" s="70"/>
      <c r="G333" s="70"/>
      <c r="H333" s="70"/>
      <c r="I333" s="70"/>
      <c r="J333" s="70"/>
      <c r="K333" s="70"/>
      <c r="L333" s="70"/>
      <c r="M333" s="70"/>
      <c r="N333" s="70"/>
      <c r="O333" s="70">
        <f>VLOOKUP(B333:B737,[1]助学金!$B$7:$I$114,8,0)</f>
        <v>4.1</v>
      </c>
      <c r="P333" s="70"/>
      <c r="Q333" s="70">
        <f>VLOOKUP(B333:B737,[1]国家奖学金!$B$8:$I$115,8,FALSE)</f>
        <v>0.6</v>
      </c>
      <c r="R333" s="70"/>
      <c r="S333" s="70">
        <v>8.07000000000001</v>
      </c>
      <c r="T333" s="70"/>
      <c r="U333" s="70"/>
    </row>
    <row r="334" s="1" customFormat="1" ht="15" spans="1:21">
      <c r="A334" s="67" t="s">
        <v>442</v>
      </c>
      <c r="B334" s="73" t="s">
        <v>443</v>
      </c>
      <c r="C334" s="69">
        <f t="shared" si="31"/>
        <v>175</v>
      </c>
      <c r="D334" s="69">
        <f>VLOOKUP(B334,[2]Sheet8!A$1:B$65536,2,0)</f>
        <v>163</v>
      </c>
      <c r="E334" s="69">
        <f t="shared" si="33"/>
        <v>12</v>
      </c>
      <c r="F334" s="70"/>
      <c r="G334" s="70"/>
      <c r="H334" s="70"/>
      <c r="I334" s="70"/>
      <c r="J334" s="70"/>
      <c r="K334" s="70"/>
      <c r="L334" s="70"/>
      <c r="M334" s="70"/>
      <c r="N334" s="70"/>
      <c r="O334" s="52"/>
      <c r="P334" s="70"/>
      <c r="Q334" s="52"/>
      <c r="R334" s="70"/>
      <c r="S334" s="52"/>
      <c r="T334" s="70">
        <f>VLOOKUP(B334,'[2]10高中助学金'!R$1:S$65536,2,0)</f>
        <v>14</v>
      </c>
      <c r="U334" s="70">
        <f>VLOOKUP(B334,'[2]11高中免学费'!AP$1:AQ$65536,2,0)</f>
        <v>-2</v>
      </c>
    </row>
    <row r="335" s="1" customFormat="1" ht="15" spans="1:21">
      <c r="A335" s="67"/>
      <c r="B335" s="73" t="s">
        <v>444</v>
      </c>
      <c r="C335" s="69">
        <f t="shared" si="31"/>
        <v>1.14</v>
      </c>
      <c r="D335" s="69">
        <v>0</v>
      </c>
      <c r="E335" s="69">
        <f t="shared" si="33"/>
        <v>1.14</v>
      </c>
      <c r="F335" s="70"/>
      <c r="G335" s="70"/>
      <c r="H335" s="70"/>
      <c r="I335" s="70"/>
      <c r="J335" s="70"/>
      <c r="K335" s="70"/>
      <c r="L335" s="70"/>
      <c r="M335" s="70"/>
      <c r="N335" s="70"/>
      <c r="O335" s="70">
        <v>1.14</v>
      </c>
      <c r="P335" s="70"/>
      <c r="Q335" s="70">
        <v>0</v>
      </c>
      <c r="R335" s="70"/>
      <c r="S335" s="70">
        <v>0</v>
      </c>
      <c r="T335" s="70"/>
      <c r="U335" s="70"/>
    </row>
    <row r="336" s="1" customFormat="1" ht="15" spans="1:21">
      <c r="A336" s="67" t="s">
        <v>445</v>
      </c>
      <c r="B336" s="73" t="s">
        <v>446</v>
      </c>
      <c r="C336" s="69">
        <f t="shared" si="31"/>
        <v>61</v>
      </c>
      <c r="D336" s="69">
        <f>VLOOKUP(B336,[2]Sheet8!A$1:B$65536,2,0)</f>
        <v>53</v>
      </c>
      <c r="E336" s="69">
        <f t="shared" si="33"/>
        <v>8</v>
      </c>
      <c r="F336" s="70"/>
      <c r="G336" s="70"/>
      <c r="H336" s="70"/>
      <c r="I336" s="70"/>
      <c r="J336" s="70"/>
      <c r="K336" s="70"/>
      <c r="L336" s="70"/>
      <c r="M336" s="70"/>
      <c r="N336" s="70"/>
      <c r="O336" s="52"/>
      <c r="P336" s="70"/>
      <c r="Q336" s="52"/>
      <c r="R336" s="70"/>
      <c r="S336" s="52"/>
      <c r="T336" s="70">
        <f>VLOOKUP(B336,'[2]10高中助学金'!R$1:S$65536,2,0)</f>
        <v>5</v>
      </c>
      <c r="U336" s="70">
        <f>VLOOKUP(B336,'[2]11高中免学费'!AP$1:AQ$65536,2,0)</f>
        <v>3</v>
      </c>
    </row>
    <row r="337" s="1" customFormat="1" ht="15" spans="1:21">
      <c r="A337" s="67"/>
      <c r="B337" s="73" t="s">
        <v>447</v>
      </c>
      <c r="C337" s="69">
        <f t="shared" si="31"/>
        <v>362.44</v>
      </c>
      <c r="D337" s="69">
        <f>VLOOKUP(B337,[2]Sheet8!A$1:B$65536,2,0)</f>
        <v>444</v>
      </c>
      <c r="E337" s="69">
        <f t="shared" si="33"/>
        <v>-81.56</v>
      </c>
      <c r="F337" s="70"/>
      <c r="G337" s="70"/>
      <c r="H337" s="70"/>
      <c r="I337" s="70"/>
      <c r="J337" s="70"/>
      <c r="K337" s="70"/>
      <c r="L337" s="70"/>
      <c r="M337" s="70"/>
      <c r="N337" s="70">
        <f>VLOOKUP(B337,'[2]8中职奖助学金'!X$1:Y$65536,2,0)</f>
        <v>-55.36</v>
      </c>
      <c r="O337" s="52"/>
      <c r="P337" s="70">
        <v>1.8</v>
      </c>
      <c r="Q337" s="52"/>
      <c r="R337" s="70">
        <f>VLOOKUP(B337,'[2]9中职免学费'!AV$1:AW$65536,2,0)</f>
        <v>-28</v>
      </c>
      <c r="S337" s="52"/>
      <c r="T337" s="70"/>
      <c r="U337" s="70"/>
    </row>
    <row r="338" s="1" customFormat="1" ht="15" spans="1:21">
      <c r="A338" s="67"/>
      <c r="B338" s="73" t="s">
        <v>448</v>
      </c>
      <c r="C338" s="69">
        <f t="shared" si="31"/>
        <v>198.88</v>
      </c>
      <c r="D338" s="69">
        <f>VLOOKUP(B338,[2]Sheet8!A$1:B$65536,2,0)</f>
        <v>160.7</v>
      </c>
      <c r="E338" s="69">
        <f t="shared" si="33"/>
        <v>38.18</v>
      </c>
      <c r="F338" s="70"/>
      <c r="G338" s="70"/>
      <c r="H338" s="70"/>
      <c r="I338" s="70"/>
      <c r="J338" s="70"/>
      <c r="K338" s="70"/>
      <c r="L338" s="70"/>
      <c r="M338" s="70"/>
      <c r="N338" s="70"/>
      <c r="O338" s="70">
        <f>VLOOKUP(B338:B741,[1]助学金!$B$7:$I$114,8,0)</f>
        <v>20.4</v>
      </c>
      <c r="P338" s="70"/>
      <c r="Q338" s="70">
        <f>VLOOKUP(B338:B741,[1]国家奖学金!$B$8:$I$115,8,FALSE)</f>
        <v>1.2</v>
      </c>
      <c r="R338" s="70"/>
      <c r="S338" s="70">
        <v>16.58</v>
      </c>
      <c r="T338" s="70"/>
      <c r="U338" s="70"/>
    </row>
    <row r="339" s="1" customFormat="1" ht="15" spans="1:21">
      <c r="A339" s="67"/>
      <c r="B339" s="73" t="s">
        <v>449</v>
      </c>
      <c r="C339" s="69">
        <f t="shared" si="31"/>
        <v>290.11</v>
      </c>
      <c r="D339" s="69">
        <f>VLOOKUP(B339,[2]Sheet8!A$1:B$65536,2,0)</f>
        <v>116</v>
      </c>
      <c r="E339" s="69">
        <f t="shared" si="33"/>
        <v>174.11</v>
      </c>
      <c r="F339" s="70"/>
      <c r="G339" s="70"/>
      <c r="H339" s="70"/>
      <c r="I339" s="70"/>
      <c r="J339" s="70"/>
      <c r="K339" s="70"/>
      <c r="L339" s="70"/>
      <c r="M339" s="70"/>
      <c r="N339" s="70">
        <f>VLOOKUP(B339,'[2]8中职奖助学金'!X$1:Y$65536,2,0)</f>
        <v>28.51</v>
      </c>
      <c r="O339" s="52"/>
      <c r="P339" s="70">
        <v>0.6</v>
      </c>
      <c r="Q339" s="52"/>
      <c r="R339" s="70">
        <f>VLOOKUP(B339,'[2]9中职免学费'!AV$1:AW$65536,2,0)</f>
        <v>145</v>
      </c>
      <c r="S339" s="52"/>
      <c r="T339" s="70"/>
      <c r="U339" s="70"/>
    </row>
    <row r="340" s="1" customFormat="1" ht="15" spans="1:21">
      <c r="A340" s="67" t="s">
        <v>450</v>
      </c>
      <c r="B340" s="73" t="s">
        <v>451</v>
      </c>
      <c r="C340" s="69">
        <f t="shared" si="31"/>
        <v>686</v>
      </c>
      <c r="D340" s="69">
        <f>VLOOKUP(B340,[2]Sheet8!A$1:B$65536,2,0)</f>
        <v>578</v>
      </c>
      <c r="E340" s="69">
        <f t="shared" si="33"/>
        <v>108</v>
      </c>
      <c r="F340" s="70"/>
      <c r="G340" s="70"/>
      <c r="H340" s="70"/>
      <c r="I340" s="70"/>
      <c r="J340" s="70"/>
      <c r="K340" s="70"/>
      <c r="L340" s="70"/>
      <c r="M340" s="70"/>
      <c r="N340" s="70"/>
      <c r="O340" s="52"/>
      <c r="P340" s="70"/>
      <c r="Q340" s="52"/>
      <c r="R340" s="70"/>
      <c r="S340" s="52"/>
      <c r="T340" s="70">
        <f>VLOOKUP(B340,'[2]10高中助学金'!R$1:S$65536,2,0)</f>
        <v>45</v>
      </c>
      <c r="U340" s="70">
        <f>VLOOKUP(B340,'[2]11高中免学费'!AP$1:AQ$65536,2,0)</f>
        <v>63</v>
      </c>
    </row>
    <row r="341" s="1" customFormat="1" ht="15" spans="1:21">
      <c r="A341" s="67"/>
      <c r="B341" s="73" t="s">
        <v>452</v>
      </c>
      <c r="C341" s="69">
        <f t="shared" si="31"/>
        <v>271.82</v>
      </c>
      <c r="D341" s="69">
        <f>VLOOKUP(B341,[2]Sheet8!A$1:B$65536,2,0)</f>
        <v>214</v>
      </c>
      <c r="E341" s="69">
        <f t="shared" si="33"/>
        <v>57.82</v>
      </c>
      <c r="F341" s="70"/>
      <c r="G341" s="70"/>
      <c r="H341" s="70"/>
      <c r="I341" s="70"/>
      <c r="J341" s="70"/>
      <c r="K341" s="70"/>
      <c r="L341" s="70"/>
      <c r="M341" s="70"/>
      <c r="N341" s="70">
        <f>VLOOKUP(B341,'[2]8中职奖助学金'!X$1:Y$65536,2,0)</f>
        <v>14.62</v>
      </c>
      <c r="O341" s="52"/>
      <c r="P341" s="70">
        <v>1.2</v>
      </c>
      <c r="Q341" s="52"/>
      <c r="R341" s="70">
        <f>VLOOKUP(B341,'[2]9中职免学费'!AV$1:AW$65536,2,0)</f>
        <v>42</v>
      </c>
      <c r="S341" s="52"/>
      <c r="T341" s="70"/>
      <c r="U341" s="70"/>
    </row>
    <row r="342" s="1" customFormat="1" ht="15" spans="1:21">
      <c r="A342" s="67"/>
      <c r="B342" s="73" t="s">
        <v>453</v>
      </c>
      <c r="C342" s="69">
        <f t="shared" si="31"/>
        <v>72.71</v>
      </c>
      <c r="D342" s="69">
        <f>VLOOKUP(B342,[2]Sheet8!A$1:B$65536,2,0)</f>
        <v>62.09</v>
      </c>
      <c r="E342" s="69">
        <f t="shared" si="33"/>
        <v>10.62</v>
      </c>
      <c r="F342" s="70"/>
      <c r="G342" s="70"/>
      <c r="H342" s="70"/>
      <c r="I342" s="70"/>
      <c r="J342" s="70"/>
      <c r="K342" s="70"/>
      <c r="L342" s="70"/>
      <c r="M342" s="70"/>
      <c r="N342" s="70"/>
      <c r="O342" s="70">
        <f>VLOOKUP(B342:B745,[1]助学金!$B$7:$I$114,8,0)</f>
        <v>3.15</v>
      </c>
      <c r="P342" s="70"/>
      <c r="Q342" s="70">
        <f>VLOOKUP(B342:B745,[1]国家奖学金!$B$8:$I$115,8,FALSE)</f>
        <v>0.6</v>
      </c>
      <c r="R342" s="70"/>
      <c r="S342" s="70">
        <v>6.87</v>
      </c>
      <c r="T342" s="70"/>
      <c r="U342" s="70"/>
    </row>
    <row r="343" s="1" customFormat="1" ht="15" spans="1:21">
      <c r="A343" s="67" t="s">
        <v>454</v>
      </c>
      <c r="B343" s="73" t="s">
        <v>455</v>
      </c>
      <c r="C343" s="69">
        <f t="shared" si="31"/>
        <v>231</v>
      </c>
      <c r="D343" s="69">
        <f>VLOOKUP(B343,[2]Sheet8!A$1:B$65536,2,0)</f>
        <v>194</v>
      </c>
      <c r="E343" s="69">
        <f t="shared" si="33"/>
        <v>37</v>
      </c>
      <c r="F343" s="70"/>
      <c r="G343" s="70"/>
      <c r="H343" s="70"/>
      <c r="I343" s="70"/>
      <c r="J343" s="70"/>
      <c r="K343" s="70"/>
      <c r="L343" s="70"/>
      <c r="M343" s="70"/>
      <c r="N343" s="70"/>
      <c r="O343" s="52"/>
      <c r="P343" s="70"/>
      <c r="Q343" s="52"/>
      <c r="R343" s="70"/>
      <c r="S343" s="52"/>
      <c r="T343" s="70">
        <f>VLOOKUP(B343,'[2]10高中助学金'!R$1:S$65536,2,0)</f>
        <v>15</v>
      </c>
      <c r="U343" s="70">
        <f>VLOOKUP(B343,'[2]11高中免学费'!AP$1:AQ$65536,2,0)</f>
        <v>22</v>
      </c>
    </row>
    <row r="344" s="1" customFormat="1" ht="15" spans="1:21">
      <c r="A344" s="67"/>
      <c r="B344" s="73" t="s">
        <v>456</v>
      </c>
      <c r="C344" s="69">
        <f t="shared" si="31"/>
        <v>10.21</v>
      </c>
      <c r="D344" s="69">
        <f>VLOOKUP(B344,[2]Sheet8!A$1:B$65536,2,0)</f>
        <v>8.93</v>
      </c>
      <c r="E344" s="69">
        <f t="shared" si="33"/>
        <v>1.28</v>
      </c>
      <c r="F344" s="70"/>
      <c r="G344" s="70"/>
      <c r="H344" s="70"/>
      <c r="I344" s="70"/>
      <c r="J344" s="70"/>
      <c r="K344" s="70"/>
      <c r="L344" s="70"/>
      <c r="M344" s="70"/>
      <c r="N344" s="70"/>
      <c r="O344" s="70">
        <f>VLOOKUP(B344:B747,[1]助学金!$B$7:$I$114,8,0)</f>
        <v>0.29</v>
      </c>
      <c r="P344" s="70"/>
      <c r="Q344" s="70">
        <f>VLOOKUP(B344:B747,[1]国家奖学金!$B$8:$I$115,8,FALSE)</f>
        <v>0</v>
      </c>
      <c r="R344" s="70"/>
      <c r="S344" s="70">
        <v>0.990000000000002</v>
      </c>
      <c r="T344" s="70"/>
      <c r="U344" s="70"/>
    </row>
    <row r="345" s="1" customFormat="1" ht="15" spans="1:21">
      <c r="A345" s="67"/>
      <c r="B345" s="73" t="s">
        <v>457</v>
      </c>
      <c r="C345" s="69">
        <f t="shared" si="31"/>
        <v>169.03</v>
      </c>
      <c r="D345" s="69">
        <f>VLOOKUP(B345,[2]Sheet8!A$1:B$65536,2,0)</f>
        <v>89</v>
      </c>
      <c r="E345" s="69">
        <f t="shared" si="33"/>
        <v>80.03</v>
      </c>
      <c r="F345" s="70"/>
      <c r="G345" s="70"/>
      <c r="H345" s="70"/>
      <c r="I345" s="70"/>
      <c r="J345" s="70"/>
      <c r="K345" s="70"/>
      <c r="L345" s="70"/>
      <c r="M345" s="70"/>
      <c r="N345" s="70">
        <f>VLOOKUP(B345,'[2]8中职奖助学金'!X$1:Y$65536,2,0)</f>
        <v>16.43</v>
      </c>
      <c r="O345" s="52"/>
      <c r="P345" s="70">
        <v>0.6</v>
      </c>
      <c r="Q345" s="52"/>
      <c r="R345" s="70">
        <f>VLOOKUP(B345,'[2]9中职免学费'!AV$1:AW$65536,2,0)</f>
        <v>63</v>
      </c>
      <c r="S345" s="52"/>
      <c r="T345" s="70"/>
      <c r="U345" s="70"/>
    </row>
    <row r="346" s="1" customFormat="1" ht="15" spans="1:21">
      <c r="A346" s="67" t="s">
        <v>458</v>
      </c>
      <c r="B346" s="73" t="s">
        <v>459</v>
      </c>
      <c r="C346" s="69">
        <f t="shared" si="31"/>
        <v>409</v>
      </c>
      <c r="D346" s="69">
        <f>VLOOKUP(B346,[2]Sheet8!A$1:B$65536,2,0)</f>
        <v>339</v>
      </c>
      <c r="E346" s="69">
        <f t="shared" si="33"/>
        <v>70</v>
      </c>
      <c r="F346" s="70"/>
      <c r="G346" s="70"/>
      <c r="H346" s="70"/>
      <c r="I346" s="70"/>
      <c r="J346" s="70"/>
      <c r="K346" s="70"/>
      <c r="L346" s="70"/>
      <c r="M346" s="70"/>
      <c r="N346" s="70"/>
      <c r="O346" s="52"/>
      <c r="P346" s="70"/>
      <c r="Q346" s="52"/>
      <c r="R346" s="70"/>
      <c r="S346" s="52"/>
      <c r="T346" s="70">
        <f>VLOOKUP(B346,'[2]10高中助学金'!R$1:S$65536,2,0)</f>
        <v>22</v>
      </c>
      <c r="U346" s="70">
        <f>VLOOKUP(B346,'[2]11高中免学费'!AP$1:AQ$65536,2,0)</f>
        <v>48</v>
      </c>
    </row>
    <row r="347" s="1" customFormat="1" ht="15" spans="1:21">
      <c r="A347" s="67"/>
      <c r="B347" s="73" t="s">
        <v>460</v>
      </c>
      <c r="C347" s="69">
        <f t="shared" si="31"/>
        <v>125.73</v>
      </c>
      <c r="D347" s="69">
        <f>VLOOKUP(B347,[2]Sheet8!A$1:B$65536,2,0)</f>
        <v>53</v>
      </c>
      <c r="E347" s="69">
        <f t="shared" si="33"/>
        <v>72.73</v>
      </c>
      <c r="F347" s="70"/>
      <c r="G347" s="70"/>
      <c r="H347" s="70"/>
      <c r="I347" s="70"/>
      <c r="J347" s="70"/>
      <c r="K347" s="70"/>
      <c r="L347" s="70"/>
      <c r="M347" s="70"/>
      <c r="N347" s="70">
        <f>VLOOKUP(B347,'[2]8中职奖助学金'!X$1:Y$65536,2,0)</f>
        <v>22.13</v>
      </c>
      <c r="O347" s="52"/>
      <c r="P347" s="70">
        <v>0.6</v>
      </c>
      <c r="Q347" s="52"/>
      <c r="R347" s="70">
        <f>VLOOKUP(B347,'[2]9中职免学费'!AV$1:AW$65536,2,0)</f>
        <v>50</v>
      </c>
      <c r="S347" s="52"/>
      <c r="T347" s="70"/>
      <c r="U347" s="70"/>
    </row>
    <row r="348" s="1" customFormat="1" ht="15" spans="1:21">
      <c r="A348" s="67"/>
      <c r="B348" s="73" t="s">
        <v>461</v>
      </c>
      <c r="C348" s="69">
        <f t="shared" si="31"/>
        <v>84.04</v>
      </c>
      <c r="D348" s="69">
        <f>VLOOKUP(B348,[2]Sheet8!A$1:B$65536,2,0)</f>
        <v>71.6</v>
      </c>
      <c r="E348" s="69">
        <f t="shared" si="33"/>
        <v>12.44</v>
      </c>
      <c r="F348" s="70"/>
      <c r="G348" s="70"/>
      <c r="H348" s="70"/>
      <c r="I348" s="70"/>
      <c r="J348" s="70"/>
      <c r="K348" s="70"/>
      <c r="L348" s="70"/>
      <c r="M348" s="70"/>
      <c r="N348" s="70"/>
      <c r="O348" s="70">
        <f>VLOOKUP(B348:B751,[1]助学金!$B$7:$I$114,8,0)</f>
        <v>3.72</v>
      </c>
      <c r="P348" s="70"/>
      <c r="Q348" s="70">
        <f>VLOOKUP(B348:B751,[1]国家奖学金!$B$8:$I$115,8,FALSE)</f>
        <v>0</v>
      </c>
      <c r="R348" s="70"/>
      <c r="S348" s="70">
        <v>8.72</v>
      </c>
      <c r="T348" s="70"/>
      <c r="U348" s="70"/>
    </row>
    <row r="349" s="1" customFormat="1" ht="15" spans="1:21">
      <c r="A349" s="67" t="s">
        <v>462</v>
      </c>
      <c r="B349" s="73" t="s">
        <v>463</v>
      </c>
      <c r="C349" s="69">
        <f t="shared" si="31"/>
        <v>254</v>
      </c>
      <c r="D349" s="69">
        <f>VLOOKUP(B349,[2]Sheet8!A$1:B$65536,2,0)</f>
        <v>208</v>
      </c>
      <c r="E349" s="69">
        <f t="shared" si="33"/>
        <v>46</v>
      </c>
      <c r="F349" s="70"/>
      <c r="G349" s="70"/>
      <c r="H349" s="70"/>
      <c r="I349" s="70"/>
      <c r="J349" s="70"/>
      <c r="K349" s="70"/>
      <c r="L349" s="70"/>
      <c r="M349" s="70"/>
      <c r="N349" s="70"/>
      <c r="O349" s="52"/>
      <c r="P349" s="70"/>
      <c r="Q349" s="52"/>
      <c r="R349" s="70"/>
      <c r="S349" s="52"/>
      <c r="T349" s="70">
        <f>VLOOKUP(B349,'[2]10高中助学金'!R$1:S$65536,2,0)</f>
        <v>16</v>
      </c>
      <c r="U349" s="70">
        <f>VLOOKUP(B349,'[2]11高中免学费'!AP$1:AQ$65536,2,0)</f>
        <v>30</v>
      </c>
    </row>
    <row r="350" s="1" customFormat="1" ht="15" spans="1:21">
      <c r="A350" s="67"/>
      <c r="B350" s="73" t="s">
        <v>464</v>
      </c>
      <c r="C350" s="69">
        <f t="shared" si="31"/>
        <v>20.22</v>
      </c>
      <c r="D350" s="69">
        <f>VLOOKUP(B350,[2]Sheet8!A$1:B$65536,2,0)</f>
        <v>17.84</v>
      </c>
      <c r="E350" s="69">
        <f t="shared" si="33"/>
        <v>2.38</v>
      </c>
      <c r="F350" s="70"/>
      <c r="G350" s="70"/>
      <c r="H350" s="70"/>
      <c r="I350" s="70"/>
      <c r="J350" s="70"/>
      <c r="K350" s="70"/>
      <c r="L350" s="70"/>
      <c r="M350" s="70"/>
      <c r="N350" s="70"/>
      <c r="O350" s="70">
        <f>VLOOKUP(B350:B753,[1]助学金!$B$7:$I$114,8,0)</f>
        <v>0.38</v>
      </c>
      <c r="P350" s="70"/>
      <c r="Q350" s="70">
        <f>VLOOKUP(B350:B753,[1]国家奖学金!$B$8:$I$115,8,FALSE)</f>
        <v>0</v>
      </c>
      <c r="R350" s="70"/>
      <c r="S350" s="70">
        <v>2</v>
      </c>
      <c r="T350" s="70"/>
      <c r="U350" s="70"/>
    </row>
    <row r="351" s="1" customFormat="1" ht="15" spans="1:21">
      <c r="A351" s="67"/>
      <c r="B351" s="73" t="s">
        <v>465</v>
      </c>
      <c r="C351" s="69">
        <f t="shared" si="31"/>
        <v>65.31</v>
      </c>
      <c r="D351" s="69">
        <f>VLOOKUP(B351,[2]Sheet8!A$1:B$65536,2,0)</f>
        <v>9</v>
      </c>
      <c r="E351" s="69">
        <f t="shared" si="33"/>
        <v>56.31</v>
      </c>
      <c r="F351" s="70"/>
      <c r="G351" s="70"/>
      <c r="H351" s="70"/>
      <c r="I351" s="70"/>
      <c r="J351" s="70"/>
      <c r="K351" s="70"/>
      <c r="L351" s="70"/>
      <c r="M351" s="70"/>
      <c r="N351" s="70">
        <f>VLOOKUP(B351,'[2]8中职奖助学金'!X$1:Y$65536,2,0)</f>
        <v>11.31</v>
      </c>
      <c r="O351" s="52"/>
      <c r="P351" s="70">
        <v>0</v>
      </c>
      <c r="Q351" s="52"/>
      <c r="R351" s="70">
        <f>VLOOKUP(B351,'[2]9中职免学费'!AV$1:AW$65536,2,0)</f>
        <v>45</v>
      </c>
      <c r="S351" s="52"/>
      <c r="T351" s="70"/>
      <c r="U351" s="70"/>
    </row>
    <row r="352" s="1" customFormat="1" ht="15" spans="1:21">
      <c r="A352" s="67" t="s">
        <v>466</v>
      </c>
      <c r="B352" s="73" t="s">
        <v>467</v>
      </c>
      <c r="C352" s="69">
        <f t="shared" si="31"/>
        <v>420</v>
      </c>
      <c r="D352" s="69">
        <f>VLOOKUP(B352,[2]Sheet8!A$1:B$65536,2,0)</f>
        <v>345</v>
      </c>
      <c r="E352" s="69">
        <f t="shared" si="33"/>
        <v>75</v>
      </c>
      <c r="F352" s="70"/>
      <c r="G352" s="70"/>
      <c r="H352" s="70"/>
      <c r="I352" s="70"/>
      <c r="J352" s="70"/>
      <c r="K352" s="70"/>
      <c r="L352" s="70"/>
      <c r="M352" s="70"/>
      <c r="N352" s="70"/>
      <c r="O352" s="52"/>
      <c r="P352" s="70"/>
      <c r="Q352" s="52"/>
      <c r="R352" s="70"/>
      <c r="S352" s="52"/>
      <c r="T352" s="70">
        <f>VLOOKUP(B352,'[2]10高中助学金'!R$1:S$65536,2,0)</f>
        <v>52</v>
      </c>
      <c r="U352" s="70">
        <f>VLOOKUP(B352,'[2]11高中免学费'!AP$1:AQ$65536,2,0)</f>
        <v>23</v>
      </c>
    </row>
    <row r="353" s="1" customFormat="1" ht="15" spans="1:21">
      <c r="A353" s="67"/>
      <c r="B353" s="68" t="s">
        <v>468</v>
      </c>
      <c r="C353" s="69">
        <f t="shared" si="31"/>
        <v>146.62</v>
      </c>
      <c r="D353" s="69">
        <f>VLOOKUP(B353,[2]Sheet8!A$1:B$65536,2,0)</f>
        <v>70</v>
      </c>
      <c r="E353" s="69">
        <f t="shared" si="33"/>
        <v>76.62</v>
      </c>
      <c r="F353" s="70"/>
      <c r="G353" s="70"/>
      <c r="H353" s="70"/>
      <c r="I353" s="70"/>
      <c r="J353" s="70"/>
      <c r="K353" s="70"/>
      <c r="L353" s="70"/>
      <c r="M353" s="70"/>
      <c r="N353" s="70">
        <f>VLOOKUP(B353,'[2]8中职奖助学金'!X$1:Y$65536,2,0)</f>
        <v>14.02</v>
      </c>
      <c r="O353" s="52"/>
      <c r="P353" s="70">
        <v>0.6</v>
      </c>
      <c r="Q353" s="52"/>
      <c r="R353" s="70">
        <f>VLOOKUP(B353,'[2]9中职免学费'!AV$1:AW$65536,2,0)</f>
        <v>62</v>
      </c>
      <c r="S353" s="52"/>
      <c r="T353" s="70"/>
      <c r="U353" s="70"/>
    </row>
    <row r="354" s="1" customFormat="1" ht="15" spans="1:21">
      <c r="A354" s="67"/>
      <c r="B354" s="68" t="s">
        <v>469</v>
      </c>
      <c r="C354" s="69">
        <f t="shared" si="31"/>
        <v>72.62</v>
      </c>
      <c r="D354" s="69">
        <f>VLOOKUP(B354,[2]Sheet8!A$1:B$65536,2,0)</f>
        <v>59.07</v>
      </c>
      <c r="E354" s="69">
        <f t="shared" si="33"/>
        <v>13.55</v>
      </c>
      <c r="F354" s="70"/>
      <c r="G354" s="70"/>
      <c r="H354" s="70"/>
      <c r="I354" s="70"/>
      <c r="J354" s="70"/>
      <c r="K354" s="70"/>
      <c r="L354" s="70"/>
      <c r="M354" s="70"/>
      <c r="N354" s="70"/>
      <c r="O354" s="70">
        <f>VLOOKUP(B354:B757,[1]助学金!$B$7:$I$114,8,0)</f>
        <v>7.06</v>
      </c>
      <c r="P354" s="70"/>
      <c r="Q354" s="70">
        <f>VLOOKUP(B354:B757,[1]国家奖学金!$B$8:$I$115,8,FALSE)</f>
        <v>0.6</v>
      </c>
      <c r="R354" s="70"/>
      <c r="S354" s="70">
        <v>5.89000000000001</v>
      </c>
      <c r="T354" s="70"/>
      <c r="U354" s="70"/>
    </row>
    <row r="355" s="1" customFormat="1" ht="15" spans="1:21">
      <c r="A355" s="67" t="s">
        <v>470</v>
      </c>
      <c r="B355" s="73" t="s">
        <v>471</v>
      </c>
      <c r="C355" s="69">
        <f t="shared" si="31"/>
        <v>188</v>
      </c>
      <c r="D355" s="69">
        <f>VLOOKUP(B355,[2]Sheet8!A$1:B$65536,2,0)</f>
        <v>161</v>
      </c>
      <c r="E355" s="69">
        <f t="shared" si="33"/>
        <v>27</v>
      </c>
      <c r="F355" s="70"/>
      <c r="G355" s="70"/>
      <c r="H355" s="70"/>
      <c r="I355" s="70"/>
      <c r="J355" s="70"/>
      <c r="K355" s="70"/>
      <c r="L355" s="70"/>
      <c r="M355" s="70"/>
      <c r="N355" s="70"/>
      <c r="O355" s="52"/>
      <c r="P355" s="70"/>
      <c r="Q355" s="52"/>
      <c r="R355" s="70"/>
      <c r="S355" s="52"/>
      <c r="T355" s="70">
        <f>VLOOKUP(B355,'[2]10高中助学金'!R$1:S$65536,2,0)</f>
        <v>11</v>
      </c>
      <c r="U355" s="70">
        <f>VLOOKUP(B355,'[2]11高中免学费'!AP$1:AQ$65536,2,0)</f>
        <v>16</v>
      </c>
    </row>
    <row r="356" s="1" customFormat="1" ht="15" spans="1:21">
      <c r="A356" s="67"/>
      <c r="B356" s="73" t="s">
        <v>472</v>
      </c>
      <c r="C356" s="69">
        <f t="shared" si="31"/>
        <v>14.45</v>
      </c>
      <c r="D356" s="69">
        <f>VLOOKUP(B356,[2]Sheet8!A$1:B$65536,2,0)</f>
        <v>11.36</v>
      </c>
      <c r="E356" s="69">
        <f t="shared" si="33"/>
        <v>3.09</v>
      </c>
      <c r="F356" s="70"/>
      <c r="G356" s="70"/>
      <c r="H356" s="70"/>
      <c r="I356" s="70"/>
      <c r="J356" s="70"/>
      <c r="K356" s="70"/>
      <c r="L356" s="70"/>
      <c r="M356" s="70"/>
      <c r="N356" s="70"/>
      <c r="O356" s="70">
        <f>VLOOKUP(B356:B759,[1]助学金!$B$7:$I$114,8,0)</f>
        <v>2.29</v>
      </c>
      <c r="P356" s="70"/>
      <c r="Q356" s="70">
        <f>VLOOKUP(B356:B759,[1]国家奖学金!$B$8:$I$115,8,FALSE)</f>
        <v>0</v>
      </c>
      <c r="R356" s="70"/>
      <c r="S356" s="70">
        <v>0.8</v>
      </c>
      <c r="T356" s="70"/>
      <c r="U356" s="70"/>
    </row>
    <row r="357" s="1" customFormat="1" ht="15" spans="1:21">
      <c r="A357" s="67"/>
      <c r="B357" s="73" t="s">
        <v>473</v>
      </c>
      <c r="C357" s="69">
        <f t="shared" si="31"/>
        <v>116.08</v>
      </c>
      <c r="D357" s="69">
        <f>VLOOKUP(B357,[2]Sheet8!A$1:B$65536,2,0)</f>
        <v>63</v>
      </c>
      <c r="E357" s="69">
        <f t="shared" si="33"/>
        <v>53.08</v>
      </c>
      <c r="F357" s="70"/>
      <c r="G357" s="70"/>
      <c r="H357" s="70"/>
      <c r="I357" s="70"/>
      <c r="J357" s="70"/>
      <c r="K357" s="70"/>
      <c r="L357" s="70"/>
      <c r="M357" s="70"/>
      <c r="N357" s="70">
        <f>VLOOKUP(B357,'[2]8中职奖助学金'!X$1:Y$65536,2,0)</f>
        <v>25.48</v>
      </c>
      <c r="O357" s="52"/>
      <c r="P357" s="70">
        <v>0.6</v>
      </c>
      <c r="Q357" s="52"/>
      <c r="R357" s="70">
        <f>VLOOKUP(B357,'[2]9中职免学费'!AV$1:AW$65536,2,0)</f>
        <v>27</v>
      </c>
      <c r="S357" s="52"/>
      <c r="T357" s="70"/>
      <c r="U357" s="70"/>
    </row>
    <row r="358" s="1" customFormat="1" ht="15" spans="1:21">
      <c r="A358" s="67" t="s">
        <v>474</v>
      </c>
      <c r="B358" s="73" t="s">
        <v>475</v>
      </c>
      <c r="C358" s="69">
        <f t="shared" si="31"/>
        <v>268</v>
      </c>
      <c r="D358" s="69">
        <f>VLOOKUP(B358,[2]Sheet8!A$1:B$65536,2,0)</f>
        <v>222</v>
      </c>
      <c r="E358" s="69">
        <f t="shared" si="33"/>
        <v>46</v>
      </c>
      <c r="F358" s="70"/>
      <c r="G358" s="70"/>
      <c r="H358" s="70"/>
      <c r="I358" s="70"/>
      <c r="J358" s="70"/>
      <c r="K358" s="70"/>
      <c r="L358" s="70"/>
      <c r="M358" s="70"/>
      <c r="N358" s="70"/>
      <c r="O358" s="52"/>
      <c r="P358" s="70"/>
      <c r="Q358" s="52"/>
      <c r="R358" s="70"/>
      <c r="S358" s="52"/>
      <c r="T358" s="70">
        <f>VLOOKUP(B358,'[2]10高中助学金'!R$1:S$65536,2,0)</f>
        <v>19</v>
      </c>
      <c r="U358" s="70">
        <f>VLOOKUP(B358,'[2]11高中免学费'!AP$1:AQ$65536,2,0)</f>
        <v>27</v>
      </c>
    </row>
    <row r="359" s="1" customFormat="1" ht="15" spans="1:21">
      <c r="A359" s="67"/>
      <c r="B359" s="68" t="s">
        <v>476</v>
      </c>
      <c r="C359" s="69">
        <f t="shared" si="31"/>
        <v>12.38</v>
      </c>
      <c r="D359" s="69">
        <v>24</v>
      </c>
      <c r="E359" s="69">
        <f t="shared" si="33"/>
        <v>-11.62</v>
      </c>
      <c r="F359" s="70"/>
      <c r="G359" s="70"/>
      <c r="H359" s="70"/>
      <c r="I359" s="70"/>
      <c r="J359" s="70"/>
      <c r="K359" s="70"/>
      <c r="L359" s="70"/>
      <c r="M359" s="70"/>
      <c r="N359" s="70">
        <v>0.78</v>
      </c>
      <c r="O359" s="52"/>
      <c r="P359" s="70">
        <v>0.6</v>
      </c>
      <c r="Q359" s="52"/>
      <c r="R359" s="70">
        <f>VLOOKUP(B359,'[2]9中职免学费'!AV$1:AW$65536,2,0)</f>
        <v>-13</v>
      </c>
      <c r="S359" s="52"/>
      <c r="T359" s="70"/>
      <c r="U359" s="70"/>
    </row>
    <row r="360" s="1" customFormat="1" ht="15" spans="1:21">
      <c r="A360" s="67"/>
      <c r="B360" s="68" t="s">
        <v>477</v>
      </c>
      <c r="C360" s="69">
        <f t="shared" si="31"/>
        <v>5.05</v>
      </c>
      <c r="D360" s="69">
        <f>VLOOKUP(B360,[2]Sheet8!A$1:B$65536,2,0)</f>
        <v>3.99</v>
      </c>
      <c r="E360" s="69">
        <f t="shared" si="33"/>
        <v>1.06</v>
      </c>
      <c r="F360" s="70"/>
      <c r="G360" s="70"/>
      <c r="H360" s="70"/>
      <c r="I360" s="70"/>
      <c r="J360" s="70"/>
      <c r="K360" s="70"/>
      <c r="L360" s="70"/>
      <c r="M360" s="70"/>
      <c r="N360" s="70"/>
      <c r="O360" s="70">
        <f>VLOOKUP(B360:B763,[1]助学金!$B$7:$I$114,8,0)</f>
        <v>0.57</v>
      </c>
      <c r="P360" s="70"/>
      <c r="Q360" s="70">
        <f>VLOOKUP(B360:B763,[1]国家奖学金!$B$8:$I$115,8,FALSE)</f>
        <v>0</v>
      </c>
      <c r="R360" s="70"/>
      <c r="S360" s="70">
        <v>0.49</v>
      </c>
      <c r="T360" s="70"/>
      <c r="U360" s="70"/>
    </row>
    <row r="361" s="1" customFormat="1" ht="15" spans="1:21">
      <c r="A361" s="67" t="s">
        <v>478</v>
      </c>
      <c r="B361" s="73" t="s">
        <v>479</v>
      </c>
      <c r="C361" s="69">
        <f t="shared" si="31"/>
        <v>246</v>
      </c>
      <c r="D361" s="69">
        <f>VLOOKUP(B361,[2]Sheet8!A$1:B$65536,2,0)</f>
        <v>200</v>
      </c>
      <c r="E361" s="69">
        <f t="shared" si="33"/>
        <v>46</v>
      </c>
      <c r="F361" s="70"/>
      <c r="G361" s="70"/>
      <c r="H361" s="70"/>
      <c r="I361" s="70"/>
      <c r="J361" s="70"/>
      <c r="K361" s="70"/>
      <c r="L361" s="70"/>
      <c r="M361" s="70"/>
      <c r="N361" s="70"/>
      <c r="O361" s="52"/>
      <c r="P361" s="70"/>
      <c r="Q361" s="52"/>
      <c r="R361" s="70"/>
      <c r="S361" s="52"/>
      <c r="T361" s="70">
        <f>VLOOKUP(B361,'[2]10高中助学金'!R$1:S$65536,2,0)</f>
        <v>22</v>
      </c>
      <c r="U361" s="70">
        <f>VLOOKUP(B361,'[2]11高中免学费'!AP$1:AQ$65536,2,0)</f>
        <v>24</v>
      </c>
    </row>
    <row r="362" s="1" customFormat="1" ht="15" spans="1:21">
      <c r="A362" s="67"/>
      <c r="B362" s="73" t="s">
        <v>480</v>
      </c>
      <c r="C362" s="69">
        <f t="shared" si="31"/>
        <v>3.72</v>
      </c>
      <c r="D362" s="69">
        <f>VLOOKUP(B362,[2]Sheet8!A$1:B$65536,2,0)</f>
        <v>0.44</v>
      </c>
      <c r="E362" s="69">
        <f t="shared" si="33"/>
        <v>3.28</v>
      </c>
      <c r="F362" s="70"/>
      <c r="G362" s="70"/>
      <c r="H362" s="70"/>
      <c r="I362" s="70"/>
      <c r="J362" s="70"/>
      <c r="K362" s="70"/>
      <c r="L362" s="70"/>
      <c r="M362" s="70"/>
      <c r="N362" s="70"/>
      <c r="O362" s="70">
        <f>VLOOKUP(B362:B765,[1]助学金!$B$7:$I$114,8,0)</f>
        <v>3.24</v>
      </c>
      <c r="P362" s="70"/>
      <c r="Q362" s="70">
        <f>VLOOKUP(B362:B765,[1]国家奖学金!$B$8:$I$115,8,FALSE)</f>
        <v>0</v>
      </c>
      <c r="R362" s="70"/>
      <c r="S362" s="70">
        <v>0.04</v>
      </c>
      <c r="T362" s="70"/>
      <c r="U362" s="70"/>
    </row>
    <row r="363" s="1" customFormat="1" ht="15" spans="1:21">
      <c r="A363" s="67"/>
      <c r="B363" s="73" t="s">
        <v>481</v>
      </c>
      <c r="C363" s="69">
        <f t="shared" si="31"/>
        <v>41.65</v>
      </c>
      <c r="D363" s="69">
        <f>VLOOKUP(B363,[2]Sheet8!A$1:B$65536,2,0)</f>
        <v>23</v>
      </c>
      <c r="E363" s="69">
        <f t="shared" si="33"/>
        <v>18.65</v>
      </c>
      <c r="F363" s="70"/>
      <c r="G363" s="70"/>
      <c r="H363" s="70"/>
      <c r="I363" s="70"/>
      <c r="J363" s="70"/>
      <c r="K363" s="70"/>
      <c r="L363" s="70"/>
      <c r="M363" s="70"/>
      <c r="N363" s="70">
        <f>VLOOKUP(B363,'[2]8中职奖助学金'!X$1:Y$65536,2,0)</f>
        <v>9.05</v>
      </c>
      <c r="O363" s="52"/>
      <c r="P363" s="70">
        <v>0.6</v>
      </c>
      <c r="Q363" s="52"/>
      <c r="R363" s="70">
        <f>VLOOKUP(B363,'[2]9中职免学费'!AV$1:AW$65536,2,0)</f>
        <v>9</v>
      </c>
      <c r="S363" s="52"/>
      <c r="T363" s="70"/>
      <c r="U363" s="70"/>
    </row>
    <row r="364" s="1" customFormat="1" ht="15" spans="1:21">
      <c r="A364" s="67"/>
      <c r="B364" s="73" t="s">
        <v>482</v>
      </c>
      <c r="C364" s="69">
        <f t="shared" si="31"/>
        <v>371.85</v>
      </c>
      <c r="D364" s="69">
        <f>VLOOKUP(B364,[2]Sheet8!A$1:B$65536,2,0)</f>
        <v>371</v>
      </c>
      <c r="E364" s="69">
        <f t="shared" si="33"/>
        <v>0.849999999999998</v>
      </c>
      <c r="F364" s="70"/>
      <c r="G364" s="70"/>
      <c r="H364" s="70"/>
      <c r="I364" s="70"/>
      <c r="J364" s="70"/>
      <c r="K364" s="70"/>
      <c r="L364" s="70"/>
      <c r="M364" s="70"/>
      <c r="N364" s="70">
        <f>VLOOKUP(B364,'[2]8中职奖助学金'!X$1:Y$65536,2,0)</f>
        <v>-25.35</v>
      </c>
      <c r="O364" s="52"/>
      <c r="P364" s="70">
        <v>1.2</v>
      </c>
      <c r="Q364" s="52"/>
      <c r="R364" s="70">
        <f>VLOOKUP(B364,'[2]9中职免学费'!AV$1:AW$65536,2,0)</f>
        <v>25</v>
      </c>
      <c r="S364" s="52"/>
      <c r="T364" s="70"/>
      <c r="U364" s="70"/>
    </row>
    <row r="365" s="1" customFormat="1" ht="15" spans="1:21">
      <c r="A365" s="67"/>
      <c r="B365" s="73" t="s">
        <v>483</v>
      </c>
      <c r="C365" s="69">
        <f t="shared" si="31"/>
        <v>573.7</v>
      </c>
      <c r="D365" s="69">
        <f>VLOOKUP(B365,[2]Sheet8!A$1:B$65536,2,0)</f>
        <v>511.77</v>
      </c>
      <c r="E365" s="69">
        <f t="shared" si="33"/>
        <v>61.9300000000001</v>
      </c>
      <c r="F365" s="70"/>
      <c r="G365" s="70"/>
      <c r="H365" s="70"/>
      <c r="I365" s="70"/>
      <c r="J365" s="70"/>
      <c r="K365" s="70"/>
      <c r="L365" s="70"/>
      <c r="M365" s="70"/>
      <c r="N365" s="70"/>
      <c r="O365" s="70">
        <f>VLOOKUP(B365:B768,[1]助学金!$B$7:$I$114,8,0)</f>
        <v>0.1</v>
      </c>
      <c r="P365" s="70"/>
      <c r="Q365" s="70">
        <f>VLOOKUP(B365:B768,[1]国家奖学金!$B$8:$I$115,8,FALSE)</f>
        <v>2.4</v>
      </c>
      <c r="R365" s="70"/>
      <c r="S365" s="70">
        <v>59.4300000000001</v>
      </c>
      <c r="T365" s="70"/>
      <c r="U365" s="70"/>
    </row>
    <row r="366" s="1" customFormat="1" ht="15" spans="1:21">
      <c r="A366" s="67"/>
      <c r="B366" s="73" t="s">
        <v>484</v>
      </c>
      <c r="C366" s="69">
        <f t="shared" si="31"/>
        <v>503.15</v>
      </c>
      <c r="D366" s="69">
        <f>VLOOKUP(B366,[2]Sheet8!A$1:B$65536,2,0)</f>
        <v>474</v>
      </c>
      <c r="E366" s="69">
        <f t="shared" si="33"/>
        <v>29.15</v>
      </c>
      <c r="F366" s="70"/>
      <c r="G366" s="70"/>
      <c r="H366" s="70"/>
      <c r="I366" s="70"/>
      <c r="J366" s="70"/>
      <c r="K366" s="70"/>
      <c r="L366" s="70"/>
      <c r="M366" s="70"/>
      <c r="N366" s="70">
        <f>VLOOKUP(B366,'[2]8中职奖助学金'!X$1:Y$65536,2,0)</f>
        <v>2.75</v>
      </c>
      <c r="O366" s="52"/>
      <c r="P366" s="70">
        <v>2.4</v>
      </c>
      <c r="Q366" s="52"/>
      <c r="R366" s="70">
        <f>VLOOKUP(B366,'[2]9中职免学费'!AV$1:AW$65536,2,0)</f>
        <v>24</v>
      </c>
      <c r="S366" s="52"/>
      <c r="T366" s="70"/>
      <c r="U366" s="70"/>
    </row>
    <row r="367" s="1" customFormat="1" ht="15" spans="1:21">
      <c r="A367" s="67"/>
      <c r="B367" s="73" t="s">
        <v>485</v>
      </c>
      <c r="C367" s="69">
        <f t="shared" si="31"/>
        <v>576.72</v>
      </c>
      <c r="D367" s="69">
        <f>VLOOKUP(B367,[2]Sheet8!A$1:B$65536,2,0)</f>
        <v>560</v>
      </c>
      <c r="E367" s="69">
        <f t="shared" si="33"/>
        <v>16.72</v>
      </c>
      <c r="F367" s="70"/>
      <c r="G367" s="70"/>
      <c r="H367" s="70"/>
      <c r="I367" s="70"/>
      <c r="J367" s="70"/>
      <c r="K367" s="70"/>
      <c r="L367" s="70"/>
      <c r="M367" s="70"/>
      <c r="N367" s="70">
        <f>VLOOKUP(B367,'[2]8中职奖助学金'!X$1:Y$65536,2,0)</f>
        <v>-2.68</v>
      </c>
      <c r="O367" s="52"/>
      <c r="P367" s="70">
        <v>2.4</v>
      </c>
      <c r="Q367" s="52"/>
      <c r="R367" s="70">
        <f>VLOOKUP(B367,'[2]9中职免学费'!AV$1:AW$65536,2,0)</f>
        <v>17</v>
      </c>
      <c r="S367" s="52"/>
      <c r="T367" s="70"/>
      <c r="U367" s="70"/>
    </row>
    <row r="368" s="1" customFormat="1" ht="15" spans="1:21">
      <c r="A368" s="67"/>
      <c r="B368" s="68" t="s">
        <v>486</v>
      </c>
      <c r="C368" s="69">
        <f t="shared" si="31"/>
        <v>78.57</v>
      </c>
      <c r="D368" s="69">
        <f>VLOOKUP(B368,[2]Sheet8!A$1:B$65536,2,0)</f>
        <v>83</v>
      </c>
      <c r="E368" s="69">
        <f t="shared" si="33"/>
        <v>-4.43</v>
      </c>
      <c r="F368" s="70"/>
      <c r="G368" s="70"/>
      <c r="H368" s="70"/>
      <c r="I368" s="70"/>
      <c r="J368" s="70"/>
      <c r="K368" s="70"/>
      <c r="L368" s="70"/>
      <c r="M368" s="70"/>
      <c r="N368" s="70">
        <f>VLOOKUP(B368,'[2]8中职奖助学金'!X$1:Y$65536,2,0)</f>
        <v>0.97</v>
      </c>
      <c r="O368" s="52"/>
      <c r="P368" s="70">
        <v>0.6</v>
      </c>
      <c r="Q368" s="52"/>
      <c r="R368" s="70">
        <f>VLOOKUP(B368,'[2]9中职免学费'!AV$1:AW$65536,2,0)</f>
        <v>-6</v>
      </c>
      <c r="S368" s="52"/>
      <c r="T368" s="70"/>
      <c r="U368" s="70"/>
    </row>
    <row r="369" s="1" customFormat="1" ht="15" spans="1:21">
      <c r="A369" s="67"/>
      <c r="B369" s="73" t="s">
        <v>487</v>
      </c>
      <c r="C369" s="69">
        <f t="shared" si="31"/>
        <v>832.05</v>
      </c>
      <c r="D369" s="69">
        <f>VLOOKUP(B369,[2]Sheet8!A$1:B$65536,2,0)</f>
        <v>825</v>
      </c>
      <c r="E369" s="69">
        <f t="shared" si="33"/>
        <v>7.05</v>
      </c>
      <c r="F369" s="70"/>
      <c r="G369" s="70"/>
      <c r="H369" s="70"/>
      <c r="I369" s="70"/>
      <c r="J369" s="70"/>
      <c r="K369" s="70"/>
      <c r="L369" s="70"/>
      <c r="M369" s="70"/>
      <c r="N369" s="70">
        <f>VLOOKUP(B369,'[2]8中职奖助学金'!X$1:Y$65536,2,0)</f>
        <v>0.45</v>
      </c>
      <c r="O369" s="52"/>
      <c r="P369" s="70">
        <v>3.6</v>
      </c>
      <c r="Q369" s="52"/>
      <c r="R369" s="70">
        <f>VLOOKUP(B369,'[2]9中职免学费'!AV$1:AW$65536,2,0)</f>
        <v>3</v>
      </c>
      <c r="S369" s="52"/>
      <c r="T369" s="70"/>
      <c r="U369" s="70"/>
    </row>
    <row r="370" s="1" customFormat="1" ht="15" spans="1:21">
      <c r="A370" s="67" t="s">
        <v>42</v>
      </c>
      <c r="B370" s="68" t="s">
        <v>488</v>
      </c>
      <c r="C370" s="69">
        <f t="shared" si="31"/>
        <v>1022.98</v>
      </c>
      <c r="D370" s="69">
        <f>VLOOKUP(B370,[2]Sheet8!A$1:B$65536,2,0)</f>
        <v>863</v>
      </c>
      <c r="E370" s="69">
        <f t="shared" si="33"/>
        <v>159.98</v>
      </c>
      <c r="F370" s="70"/>
      <c r="G370" s="70"/>
      <c r="H370" s="70">
        <f>VLOOKUP(B370,'[2]3本专科国家奖学金、励志奖学金'!B$1:C$65536,2,0)</f>
        <v>7.2</v>
      </c>
      <c r="I370" s="70">
        <f>VLOOKUP(B370,'[2]3本专科国家奖学金、励志奖学金'!M$1:N$65536,2,0)</f>
        <v>27</v>
      </c>
      <c r="J370" s="70">
        <f>VLOOKUP(B370,'[2]4本专科国家助学金'!M$1:N$65536,2,0)</f>
        <v>104.47</v>
      </c>
      <c r="K370" s="70">
        <f>VLOOKUP(B370,'[2]5服兵役'!N$1:O$65536,2,0)</f>
        <v>6.31</v>
      </c>
      <c r="L370" s="70">
        <f>VLOOKUP(B370,'[2]6助学贷款奖补资金'!B$1:C$65536,2,0)</f>
        <v>15</v>
      </c>
      <c r="M370" s="70"/>
      <c r="N370" s="70"/>
      <c r="O370" s="52"/>
      <c r="P370" s="70"/>
      <c r="Q370" s="52"/>
      <c r="R370" s="70"/>
      <c r="S370" s="52"/>
      <c r="T370" s="70"/>
      <c r="U370" s="70"/>
    </row>
    <row r="371" s="56" customFormat="1" ht="14.25" spans="1:21">
      <c r="A371" s="60"/>
      <c r="B371" s="78" t="s">
        <v>489</v>
      </c>
      <c r="C371" s="59">
        <f t="shared" si="31"/>
        <v>3092.64</v>
      </c>
      <c r="D371" s="59">
        <f t="shared" ref="D371:U371" si="34">SUM(D372:D394)</f>
        <v>2406.71</v>
      </c>
      <c r="E371" s="59">
        <f t="shared" si="34"/>
        <v>685.93</v>
      </c>
      <c r="F371" s="59">
        <f t="shared" si="34"/>
        <v>0</v>
      </c>
      <c r="G371" s="59">
        <f t="shared" si="34"/>
        <v>0</v>
      </c>
      <c r="H371" s="59">
        <f t="shared" si="34"/>
        <v>2.4</v>
      </c>
      <c r="I371" s="59">
        <f t="shared" si="34"/>
        <v>10.5</v>
      </c>
      <c r="J371" s="59">
        <f t="shared" si="34"/>
        <v>38.3</v>
      </c>
      <c r="K371" s="59">
        <f t="shared" si="34"/>
        <v>1.42</v>
      </c>
      <c r="L371" s="59">
        <f t="shared" si="34"/>
        <v>18</v>
      </c>
      <c r="M371" s="59">
        <f t="shared" si="34"/>
        <v>0</v>
      </c>
      <c r="N371" s="59">
        <f t="shared" si="34"/>
        <v>66.51</v>
      </c>
      <c r="O371" s="59">
        <f t="shared" si="34"/>
        <v>10.11</v>
      </c>
      <c r="P371" s="59">
        <f t="shared" si="34"/>
        <v>4.2</v>
      </c>
      <c r="Q371" s="59">
        <f t="shared" si="34"/>
        <v>1.2</v>
      </c>
      <c r="R371" s="59">
        <f t="shared" si="34"/>
        <v>324</v>
      </c>
      <c r="S371" s="59">
        <f t="shared" si="34"/>
        <v>20.29</v>
      </c>
      <c r="T371" s="59">
        <f t="shared" si="34"/>
        <v>94</v>
      </c>
      <c r="U371" s="59">
        <f t="shared" si="34"/>
        <v>95</v>
      </c>
    </row>
    <row r="372" s="1" customFormat="1" ht="15" spans="1:21">
      <c r="A372" s="67" t="s">
        <v>490</v>
      </c>
      <c r="B372" s="73" t="s">
        <v>491</v>
      </c>
      <c r="C372" s="69">
        <f t="shared" si="31"/>
        <v>79</v>
      </c>
      <c r="D372" s="69">
        <f>VLOOKUP(B372,[2]Sheet8!A$1:B$65536,2,0)</f>
        <v>70</v>
      </c>
      <c r="E372" s="69">
        <f t="shared" ref="E372:E394" si="35">SUM(F372:U372)</f>
        <v>9</v>
      </c>
      <c r="F372" s="70"/>
      <c r="G372" s="70"/>
      <c r="H372" s="70"/>
      <c r="I372" s="70"/>
      <c r="J372" s="70"/>
      <c r="K372" s="70"/>
      <c r="L372" s="70"/>
      <c r="M372" s="70"/>
      <c r="N372" s="70"/>
      <c r="O372" s="52"/>
      <c r="P372" s="70"/>
      <c r="Q372" s="52"/>
      <c r="R372" s="70"/>
      <c r="S372" s="52"/>
      <c r="T372" s="70">
        <f>VLOOKUP(B372,'[2]10高中助学金'!R$1:S$65536,2,0)</f>
        <v>5</v>
      </c>
      <c r="U372" s="70">
        <f>VLOOKUP(B372,'[2]11高中免学费'!AP$1:AQ$65536,2,0)</f>
        <v>4</v>
      </c>
    </row>
    <row r="373" s="1" customFormat="1" ht="15" spans="1:21">
      <c r="A373" s="67"/>
      <c r="B373" s="73" t="s">
        <v>492</v>
      </c>
      <c r="C373" s="69">
        <f t="shared" si="31"/>
        <v>28.58</v>
      </c>
      <c r="D373" s="69">
        <f>VLOOKUP(B373,[2]Sheet8!A$1:B$65536,2,0)</f>
        <v>42</v>
      </c>
      <c r="E373" s="69">
        <f t="shared" si="35"/>
        <v>-13.42</v>
      </c>
      <c r="F373" s="70"/>
      <c r="G373" s="70"/>
      <c r="H373" s="70"/>
      <c r="I373" s="70"/>
      <c r="J373" s="70"/>
      <c r="K373" s="70"/>
      <c r="L373" s="70"/>
      <c r="M373" s="70"/>
      <c r="N373" s="70">
        <f>VLOOKUP(B373,'[2]8中职奖助学金'!X$1:Y$65536,2,0)</f>
        <v>-2.42</v>
      </c>
      <c r="O373" s="52"/>
      <c r="P373" s="70">
        <v>0</v>
      </c>
      <c r="Q373" s="52"/>
      <c r="R373" s="70">
        <f>VLOOKUP(B373,'[2]9中职免学费'!AV$1:AW$65536,2,0)</f>
        <v>-11</v>
      </c>
      <c r="S373" s="52"/>
      <c r="T373" s="70"/>
      <c r="U373" s="70"/>
    </row>
    <row r="374" s="1" customFormat="1" ht="15" spans="1:21">
      <c r="A374" s="67" t="s">
        <v>493</v>
      </c>
      <c r="B374" s="73" t="s">
        <v>494</v>
      </c>
      <c r="C374" s="69">
        <f t="shared" si="31"/>
        <v>279</v>
      </c>
      <c r="D374" s="69">
        <f>VLOOKUP(B374,[2]Sheet8!A$1:B$65536,2,0)</f>
        <v>234</v>
      </c>
      <c r="E374" s="69">
        <f t="shared" si="35"/>
        <v>45</v>
      </c>
      <c r="F374" s="70"/>
      <c r="G374" s="70"/>
      <c r="H374" s="70"/>
      <c r="I374" s="70"/>
      <c r="J374" s="70"/>
      <c r="K374" s="70"/>
      <c r="L374" s="70"/>
      <c r="M374" s="70"/>
      <c r="N374" s="70"/>
      <c r="O374" s="52"/>
      <c r="P374" s="70"/>
      <c r="Q374" s="52"/>
      <c r="R374" s="70"/>
      <c r="S374" s="52"/>
      <c r="T374" s="70">
        <f>VLOOKUP(B374,'[2]10高中助学金'!R$1:S$65536,2,0)</f>
        <v>20</v>
      </c>
      <c r="U374" s="70">
        <f>VLOOKUP(B374,'[2]11高中免学费'!AP$1:AQ$65536,2,0)</f>
        <v>25</v>
      </c>
    </row>
    <row r="375" s="1" customFormat="1" ht="15" spans="1:21">
      <c r="A375" s="67"/>
      <c r="B375" s="73" t="s">
        <v>495</v>
      </c>
      <c r="C375" s="69">
        <f t="shared" si="31"/>
        <v>146</v>
      </c>
      <c r="D375" s="69">
        <f>VLOOKUP(B375,[2]Sheet8!A$1:B$65536,2,0)</f>
        <v>146</v>
      </c>
      <c r="E375" s="69">
        <f t="shared" si="35"/>
        <v>0</v>
      </c>
      <c r="F375" s="70"/>
      <c r="G375" s="70"/>
      <c r="H375" s="70"/>
      <c r="I375" s="70"/>
      <c r="J375" s="70"/>
      <c r="K375" s="70"/>
      <c r="L375" s="70"/>
      <c r="M375" s="70"/>
      <c r="N375" s="70"/>
      <c r="O375" s="52"/>
      <c r="P375" s="70"/>
      <c r="Q375" s="52"/>
      <c r="R375" s="70"/>
      <c r="S375" s="52"/>
      <c r="T375" s="70"/>
      <c r="U375" s="70"/>
    </row>
    <row r="376" s="1" customFormat="1" ht="15" spans="1:21">
      <c r="A376" s="67" t="s">
        <v>496</v>
      </c>
      <c r="B376" s="73" t="s">
        <v>497</v>
      </c>
      <c r="C376" s="69">
        <f t="shared" si="31"/>
        <v>213</v>
      </c>
      <c r="D376" s="69">
        <f>VLOOKUP(B376,[2]Sheet8!A$1:B$65536,2,0)</f>
        <v>174</v>
      </c>
      <c r="E376" s="69">
        <f t="shared" si="35"/>
        <v>39</v>
      </c>
      <c r="F376" s="70"/>
      <c r="G376" s="70"/>
      <c r="H376" s="70"/>
      <c r="I376" s="70"/>
      <c r="J376" s="70"/>
      <c r="K376" s="70"/>
      <c r="L376" s="70"/>
      <c r="M376" s="70"/>
      <c r="N376" s="70"/>
      <c r="O376" s="52"/>
      <c r="P376" s="70"/>
      <c r="Q376" s="52"/>
      <c r="R376" s="70"/>
      <c r="S376" s="52"/>
      <c r="T376" s="70">
        <f>VLOOKUP(B376,'[2]10高中助学金'!R$1:S$65536,2,0)</f>
        <v>15</v>
      </c>
      <c r="U376" s="70">
        <f>VLOOKUP(B376,'[2]11高中免学费'!AP$1:AQ$65536,2,0)</f>
        <v>24</v>
      </c>
    </row>
    <row r="377" s="1" customFormat="1" ht="15" spans="1:21">
      <c r="A377" s="67"/>
      <c r="B377" s="73" t="s">
        <v>498</v>
      </c>
      <c r="C377" s="69">
        <f t="shared" si="31"/>
        <v>93.44</v>
      </c>
      <c r="D377" s="69">
        <f>VLOOKUP(B377,[2]Sheet8!A$1:B$65536,2,0)</f>
        <v>34</v>
      </c>
      <c r="E377" s="69">
        <f t="shared" si="35"/>
        <v>59.44</v>
      </c>
      <c r="F377" s="70"/>
      <c r="G377" s="70"/>
      <c r="H377" s="70"/>
      <c r="I377" s="70"/>
      <c r="J377" s="70"/>
      <c r="K377" s="70"/>
      <c r="L377" s="70"/>
      <c r="M377" s="70"/>
      <c r="N377" s="70">
        <f>VLOOKUP(B377,'[2]8中职奖助学金'!X$1:Y$65536,2,0)</f>
        <v>13.84</v>
      </c>
      <c r="O377" s="52"/>
      <c r="P377" s="70">
        <v>0.6</v>
      </c>
      <c r="Q377" s="52"/>
      <c r="R377" s="70">
        <f>VLOOKUP(B377,'[2]9中职免学费'!AV$1:AW$65536,2,0)</f>
        <v>45</v>
      </c>
      <c r="S377" s="52"/>
      <c r="T377" s="70"/>
      <c r="U377" s="70"/>
    </row>
    <row r="378" s="1" customFormat="1" ht="15" spans="1:21">
      <c r="A378" s="67"/>
      <c r="B378" s="73" t="s">
        <v>499</v>
      </c>
      <c r="C378" s="69">
        <f t="shared" si="31"/>
        <v>55.36</v>
      </c>
      <c r="D378" s="69">
        <f>VLOOKUP(B378,[2]Sheet8!A$1:B$65536,2,0)</f>
        <v>50.2</v>
      </c>
      <c r="E378" s="69">
        <f t="shared" si="35"/>
        <v>5.16</v>
      </c>
      <c r="F378" s="70"/>
      <c r="G378" s="70"/>
      <c r="H378" s="70"/>
      <c r="I378" s="70"/>
      <c r="J378" s="70"/>
      <c r="K378" s="70"/>
      <c r="L378" s="70"/>
      <c r="M378" s="70"/>
      <c r="N378" s="70"/>
      <c r="O378" s="70">
        <f>VLOOKUP(B378:B781,[1]助学金!$B$7:$I$114,8,0)</f>
        <v>0</v>
      </c>
      <c r="P378" s="70"/>
      <c r="Q378" s="70">
        <f>VLOOKUP(B378:B781,[1]国家奖学金!$B$8:$I$115,8,FALSE)</f>
        <v>0</v>
      </c>
      <c r="R378" s="70"/>
      <c r="S378" s="70">
        <v>5.16</v>
      </c>
      <c r="T378" s="70"/>
      <c r="U378" s="70"/>
    </row>
    <row r="379" s="1" customFormat="1" ht="15" spans="1:21">
      <c r="A379" s="67" t="s">
        <v>500</v>
      </c>
      <c r="B379" s="73" t="s">
        <v>501</v>
      </c>
      <c r="C379" s="69">
        <f t="shared" si="31"/>
        <v>209</v>
      </c>
      <c r="D379" s="69">
        <v>167</v>
      </c>
      <c r="E379" s="69">
        <f t="shared" si="35"/>
        <v>42</v>
      </c>
      <c r="F379" s="70"/>
      <c r="G379" s="70"/>
      <c r="H379" s="70"/>
      <c r="I379" s="70"/>
      <c r="J379" s="70"/>
      <c r="K379" s="70"/>
      <c r="L379" s="70"/>
      <c r="M379" s="70"/>
      <c r="N379" s="70"/>
      <c r="O379" s="52"/>
      <c r="P379" s="70"/>
      <c r="Q379" s="52"/>
      <c r="R379" s="70"/>
      <c r="S379" s="52"/>
      <c r="T379" s="70">
        <v>37</v>
      </c>
      <c r="U379" s="70">
        <v>5</v>
      </c>
    </row>
    <row r="380" s="1" customFormat="1" ht="15" spans="1:21">
      <c r="A380" s="67"/>
      <c r="B380" s="73" t="s">
        <v>502</v>
      </c>
      <c r="C380" s="69">
        <f t="shared" si="31"/>
        <v>179.79</v>
      </c>
      <c r="D380" s="69">
        <f>VLOOKUP(B380,[2]Sheet8!A$1:B$65536,2,0)</f>
        <v>140</v>
      </c>
      <c r="E380" s="69">
        <f t="shared" si="35"/>
        <v>39.79</v>
      </c>
      <c r="F380" s="70"/>
      <c r="G380" s="70"/>
      <c r="H380" s="70"/>
      <c r="I380" s="70"/>
      <c r="J380" s="70"/>
      <c r="K380" s="70"/>
      <c r="L380" s="70"/>
      <c r="M380" s="70"/>
      <c r="N380" s="70">
        <v>4.19</v>
      </c>
      <c r="O380" s="52"/>
      <c r="P380" s="70">
        <v>0.6</v>
      </c>
      <c r="Q380" s="52"/>
      <c r="R380" s="70">
        <f>VLOOKUP(B380,'[2]9中职免学费'!AV$1:AW$65536,2,0)</f>
        <v>35</v>
      </c>
      <c r="S380" s="52"/>
      <c r="T380" s="70"/>
      <c r="U380" s="70"/>
    </row>
    <row r="381" s="1" customFormat="1" ht="15" spans="1:21">
      <c r="A381" s="67"/>
      <c r="B381" s="73" t="s">
        <v>503</v>
      </c>
      <c r="C381" s="69">
        <f t="shared" si="31"/>
        <v>91.16</v>
      </c>
      <c r="D381" s="69">
        <f>VLOOKUP(B381,[2]Sheet8!A$1:B$65536,2,0)</f>
        <v>82.4</v>
      </c>
      <c r="E381" s="69">
        <f t="shared" si="35"/>
        <v>8.76</v>
      </c>
      <c r="F381" s="70"/>
      <c r="G381" s="70"/>
      <c r="H381" s="70"/>
      <c r="I381" s="70"/>
      <c r="J381" s="70"/>
      <c r="K381" s="70"/>
      <c r="L381" s="70"/>
      <c r="M381" s="70"/>
      <c r="N381" s="70"/>
      <c r="O381" s="70">
        <f>VLOOKUP(B381:B784,[1]助学金!$B$7:$I$114,8,0)</f>
        <v>0</v>
      </c>
      <c r="P381" s="70"/>
      <c r="Q381" s="70">
        <v>0.6</v>
      </c>
      <c r="R381" s="70"/>
      <c r="S381" s="70">
        <v>8.16</v>
      </c>
      <c r="T381" s="70"/>
      <c r="U381" s="70"/>
    </row>
    <row r="382" s="1" customFormat="1" ht="15" spans="1:21">
      <c r="A382" s="67" t="s">
        <v>504</v>
      </c>
      <c r="B382" s="73" t="s">
        <v>505</v>
      </c>
      <c r="C382" s="69">
        <f t="shared" si="31"/>
        <v>128</v>
      </c>
      <c r="D382" s="69">
        <f>VLOOKUP(B382,[2]Sheet8!A$1:B$65536,2,0)</f>
        <v>103</v>
      </c>
      <c r="E382" s="69">
        <f t="shared" si="35"/>
        <v>25</v>
      </c>
      <c r="F382" s="70"/>
      <c r="G382" s="70"/>
      <c r="H382" s="70"/>
      <c r="I382" s="70"/>
      <c r="J382" s="70"/>
      <c r="K382" s="70"/>
      <c r="L382" s="70"/>
      <c r="M382" s="70"/>
      <c r="N382" s="70"/>
      <c r="O382" s="52"/>
      <c r="P382" s="70"/>
      <c r="Q382" s="52"/>
      <c r="R382" s="70"/>
      <c r="S382" s="52"/>
      <c r="T382" s="70">
        <f>VLOOKUP(B382,'[2]10高中助学金'!R$1:S$65536,2,0)</f>
        <v>8</v>
      </c>
      <c r="U382" s="70">
        <f>VLOOKUP(B382,'[2]11高中免学费'!AP$1:AQ$65536,2,0)</f>
        <v>17</v>
      </c>
    </row>
    <row r="383" s="1" customFormat="1" ht="15" spans="1:21">
      <c r="A383" s="67" t="s">
        <v>506</v>
      </c>
      <c r="B383" s="73" t="s">
        <v>507</v>
      </c>
      <c r="C383" s="69">
        <f t="shared" si="31"/>
        <v>56</v>
      </c>
      <c r="D383" s="69">
        <f>VLOOKUP(B383,[2]Sheet8!A$1:B$65536,2,0)</f>
        <v>45</v>
      </c>
      <c r="E383" s="69">
        <f t="shared" si="35"/>
        <v>11</v>
      </c>
      <c r="F383" s="70"/>
      <c r="G383" s="70"/>
      <c r="H383" s="70"/>
      <c r="I383" s="70"/>
      <c r="J383" s="70"/>
      <c r="K383" s="70"/>
      <c r="L383" s="70"/>
      <c r="M383" s="70"/>
      <c r="N383" s="70"/>
      <c r="O383" s="52"/>
      <c r="P383" s="70"/>
      <c r="Q383" s="52"/>
      <c r="R383" s="70"/>
      <c r="S383" s="52"/>
      <c r="T383" s="70">
        <f>VLOOKUP(B383,'[2]10高中助学金'!R$1:S$65536,2,0)</f>
        <v>3</v>
      </c>
      <c r="U383" s="70">
        <f>VLOOKUP(B383,'[2]11高中免学费'!AP$1:AQ$65536,2,0)</f>
        <v>8</v>
      </c>
    </row>
    <row r="384" s="1" customFormat="1" ht="15" spans="1:21">
      <c r="A384" s="67" t="s">
        <v>508</v>
      </c>
      <c r="B384" s="73" t="s">
        <v>509</v>
      </c>
      <c r="C384" s="69">
        <f t="shared" si="31"/>
        <v>48</v>
      </c>
      <c r="D384" s="69">
        <f>VLOOKUP(B384,[2]Sheet8!A$1:B$65536,2,0)</f>
        <v>41</v>
      </c>
      <c r="E384" s="69">
        <f t="shared" si="35"/>
        <v>7</v>
      </c>
      <c r="F384" s="70"/>
      <c r="G384" s="70"/>
      <c r="H384" s="70"/>
      <c r="I384" s="70"/>
      <c r="J384" s="70"/>
      <c r="K384" s="70"/>
      <c r="L384" s="70"/>
      <c r="M384" s="70"/>
      <c r="N384" s="70"/>
      <c r="O384" s="52"/>
      <c r="P384" s="70"/>
      <c r="Q384" s="52"/>
      <c r="R384" s="70"/>
      <c r="S384" s="52"/>
      <c r="T384" s="70">
        <f>VLOOKUP(B384,'[2]10高中助学金'!R$1:S$65536,2,0)</f>
        <v>2</v>
      </c>
      <c r="U384" s="70">
        <f>VLOOKUP(B384,'[2]11高中免学费'!AP$1:AQ$65536,2,0)</f>
        <v>5</v>
      </c>
    </row>
    <row r="385" s="1" customFormat="1" ht="15" spans="1:21">
      <c r="A385" s="67" t="s">
        <v>510</v>
      </c>
      <c r="B385" s="73" t="s">
        <v>511</v>
      </c>
      <c r="C385" s="69">
        <f t="shared" si="31"/>
        <v>124</v>
      </c>
      <c r="D385" s="69">
        <v>113</v>
      </c>
      <c r="E385" s="69">
        <f t="shared" si="35"/>
        <v>11</v>
      </c>
      <c r="F385" s="70"/>
      <c r="G385" s="70"/>
      <c r="H385" s="70"/>
      <c r="I385" s="70"/>
      <c r="J385" s="70"/>
      <c r="K385" s="70"/>
      <c r="L385" s="70"/>
      <c r="M385" s="70"/>
      <c r="N385" s="70"/>
      <c r="O385" s="52"/>
      <c r="P385" s="70"/>
      <c r="Q385" s="52"/>
      <c r="R385" s="70"/>
      <c r="S385" s="52"/>
      <c r="T385" s="70">
        <v>4</v>
      </c>
      <c r="U385" s="70">
        <v>7</v>
      </c>
    </row>
    <row r="386" s="1" customFormat="1" ht="15" spans="1:21">
      <c r="A386" s="67"/>
      <c r="B386" s="83" t="s">
        <v>512</v>
      </c>
      <c r="C386" s="69">
        <f t="shared" si="31"/>
        <v>308.11</v>
      </c>
      <c r="D386" s="69">
        <f>VLOOKUP(B386,[2]Sheet8!A$1:B$65536,2,0)</f>
        <v>245</v>
      </c>
      <c r="E386" s="69">
        <f t="shared" si="35"/>
        <v>63.11</v>
      </c>
      <c r="F386" s="70"/>
      <c r="G386" s="70"/>
      <c r="H386" s="70"/>
      <c r="I386" s="70"/>
      <c r="J386" s="70"/>
      <c r="K386" s="70"/>
      <c r="L386" s="70"/>
      <c r="M386" s="70"/>
      <c r="N386" s="70">
        <f>VLOOKUP(B386,'[2]8中职奖助学金'!X$1:Y$65536,2,0)</f>
        <v>5.51</v>
      </c>
      <c r="O386" s="52"/>
      <c r="P386" s="70">
        <v>0.6</v>
      </c>
      <c r="Q386" s="52"/>
      <c r="R386" s="70">
        <f>VLOOKUP(B386,'[2]9中职免学费'!AV$1:AW$65536,2,0)</f>
        <v>57</v>
      </c>
      <c r="S386" s="52"/>
      <c r="T386" s="70"/>
      <c r="U386" s="70"/>
    </row>
    <row r="387" s="1" customFormat="1" ht="15" spans="1:21">
      <c r="A387" s="67"/>
      <c r="B387" s="68" t="s">
        <v>513</v>
      </c>
      <c r="C387" s="69">
        <f t="shared" si="31"/>
        <v>350.57</v>
      </c>
      <c r="D387" s="69">
        <f>VLOOKUP(B387,[2]Sheet8!A$1:B$65536,2,0)</f>
        <v>247</v>
      </c>
      <c r="E387" s="69">
        <f t="shared" si="35"/>
        <v>103.57</v>
      </c>
      <c r="F387" s="70"/>
      <c r="G387" s="70"/>
      <c r="H387" s="70"/>
      <c r="I387" s="70"/>
      <c r="J387" s="70"/>
      <c r="K387" s="70"/>
      <c r="L387" s="70"/>
      <c r="M387" s="70"/>
      <c r="N387" s="70">
        <f>VLOOKUP(B387,'[2]8中职奖助学金'!X$1:Y$65536,2,0)</f>
        <v>2.37</v>
      </c>
      <c r="O387" s="52"/>
      <c r="P387" s="70">
        <v>1.2</v>
      </c>
      <c r="Q387" s="52"/>
      <c r="R387" s="70">
        <f>VLOOKUP(B387,'[2]9中职免学费'!AV$1:AW$65536,2,0)</f>
        <v>100</v>
      </c>
      <c r="S387" s="52"/>
      <c r="T387" s="70"/>
      <c r="U387" s="70"/>
    </row>
    <row r="388" s="1" customFormat="1" ht="15" spans="1:21">
      <c r="A388" s="67"/>
      <c r="B388" s="83" t="s">
        <v>514</v>
      </c>
      <c r="C388" s="69">
        <f t="shared" si="31"/>
        <v>51.92</v>
      </c>
      <c r="D388" s="69">
        <f>VLOOKUP(B388,[2]Sheet8!A$1:B$65536,2,0)</f>
        <v>75</v>
      </c>
      <c r="E388" s="69">
        <f t="shared" si="35"/>
        <v>-23.08</v>
      </c>
      <c r="F388" s="70"/>
      <c r="G388" s="70"/>
      <c r="H388" s="70"/>
      <c r="I388" s="70"/>
      <c r="J388" s="70"/>
      <c r="K388" s="70"/>
      <c r="L388" s="70"/>
      <c r="M388" s="70"/>
      <c r="N388" s="70">
        <f>VLOOKUP(B388,'[2]8中职奖助学金'!X$1:Y$65536,2,0)</f>
        <v>0.32</v>
      </c>
      <c r="O388" s="52"/>
      <c r="P388" s="70">
        <v>0.6</v>
      </c>
      <c r="Q388" s="52"/>
      <c r="R388" s="70">
        <f>VLOOKUP(B388,'[2]9中职免学费'!AV$1:AW$65536,2,0)</f>
        <v>-24</v>
      </c>
      <c r="S388" s="52"/>
      <c r="T388" s="70"/>
      <c r="U388" s="70"/>
    </row>
    <row r="389" s="1" customFormat="1" ht="15" spans="1:21">
      <c r="A389" s="67"/>
      <c r="B389" s="83" t="s">
        <v>515</v>
      </c>
      <c r="C389" s="69">
        <f t="shared" si="31"/>
        <v>5.12</v>
      </c>
      <c r="D389" s="69">
        <v>9</v>
      </c>
      <c r="E389" s="69">
        <f t="shared" si="35"/>
        <v>-3.88</v>
      </c>
      <c r="F389" s="70"/>
      <c r="G389" s="70"/>
      <c r="H389" s="70"/>
      <c r="I389" s="70"/>
      <c r="J389" s="70"/>
      <c r="K389" s="70"/>
      <c r="L389" s="70"/>
      <c r="M389" s="70"/>
      <c r="N389" s="70">
        <v>1.12</v>
      </c>
      <c r="O389" s="52"/>
      <c r="P389" s="70">
        <v>0</v>
      </c>
      <c r="Q389" s="52"/>
      <c r="R389" s="70">
        <f>VLOOKUP(B389,'[2]9中职免学费'!AV$1:AW$65536,2,0)</f>
        <v>-5</v>
      </c>
      <c r="S389" s="52"/>
      <c r="T389" s="70"/>
      <c r="U389" s="70"/>
    </row>
    <row r="390" s="1" customFormat="1" ht="15" spans="1:21">
      <c r="A390" s="67"/>
      <c r="B390" s="68" t="s">
        <v>516</v>
      </c>
      <c r="C390" s="69">
        <f t="shared" si="31"/>
        <v>52.11</v>
      </c>
      <c r="D390" s="69">
        <f>VLOOKUP(B390,[2]Sheet8!A$1:B$65536,2,0)</f>
        <v>41.89</v>
      </c>
      <c r="E390" s="69">
        <f t="shared" si="35"/>
        <v>10.22</v>
      </c>
      <c r="F390" s="70"/>
      <c r="G390" s="70"/>
      <c r="H390" s="70"/>
      <c r="I390" s="70"/>
      <c r="J390" s="70"/>
      <c r="K390" s="70"/>
      <c r="L390" s="70"/>
      <c r="M390" s="70"/>
      <c r="N390" s="70"/>
      <c r="O390" s="70">
        <f>VLOOKUP(B390:B793,[1]助学金!$B$7:$I$114,8,0)</f>
        <v>5.91</v>
      </c>
      <c r="P390" s="70"/>
      <c r="Q390" s="70">
        <f>VLOOKUP(B390:B793,[1]国家奖学金!$B$8:$I$115,8,FALSE)</f>
        <v>0.6</v>
      </c>
      <c r="R390" s="70"/>
      <c r="S390" s="70">
        <v>3.71</v>
      </c>
      <c r="T390" s="70"/>
      <c r="U390" s="70"/>
    </row>
    <row r="391" s="1" customFormat="1" ht="15" spans="1:21">
      <c r="A391" s="67"/>
      <c r="B391" s="68" t="s">
        <v>517</v>
      </c>
      <c r="C391" s="69">
        <f t="shared" si="31"/>
        <v>169.18</v>
      </c>
      <c r="D391" s="69"/>
      <c r="E391" s="69">
        <f t="shared" si="35"/>
        <v>169.18</v>
      </c>
      <c r="F391" s="70"/>
      <c r="G391" s="70"/>
      <c r="H391" s="70"/>
      <c r="I391" s="70"/>
      <c r="J391" s="70"/>
      <c r="K391" s="70"/>
      <c r="L391" s="70"/>
      <c r="M391" s="70"/>
      <c r="N391" s="70">
        <v>41.58</v>
      </c>
      <c r="O391" s="52"/>
      <c r="P391" s="70">
        <v>0.6</v>
      </c>
      <c r="Q391" s="52"/>
      <c r="R391" s="70">
        <f>VLOOKUP(B391,'[2]9中职免学费'!AV$1:AW$65536,2,0)</f>
        <v>127</v>
      </c>
      <c r="S391" s="52"/>
      <c r="T391" s="70"/>
      <c r="U391" s="70"/>
    </row>
    <row r="392" s="1" customFormat="1" ht="15" spans="1:21">
      <c r="A392" s="67"/>
      <c r="B392" s="68" t="s">
        <v>518</v>
      </c>
      <c r="C392" s="69">
        <f t="shared" si="31"/>
        <v>34.77</v>
      </c>
      <c r="D392" s="69">
        <f>VLOOKUP(B392,[2]Sheet8!A$1:B$65536,2,0)</f>
        <v>29.22</v>
      </c>
      <c r="E392" s="69">
        <f t="shared" si="35"/>
        <v>5.55000000000001</v>
      </c>
      <c r="F392" s="70"/>
      <c r="G392" s="70"/>
      <c r="H392" s="70"/>
      <c r="I392" s="70"/>
      <c r="J392" s="70"/>
      <c r="K392" s="70"/>
      <c r="L392" s="70"/>
      <c r="M392" s="70"/>
      <c r="N392" s="70"/>
      <c r="O392" s="70">
        <f>VLOOKUP(B392:B795,[1]助学金!$B$7:$I$114,8,0)</f>
        <v>2.29</v>
      </c>
      <c r="P392" s="70"/>
      <c r="Q392" s="70">
        <f>VLOOKUP(B392:B795,[1]国家奖学金!$B$8:$I$115,8,FALSE)</f>
        <v>0</v>
      </c>
      <c r="R392" s="70"/>
      <c r="S392" s="70">
        <v>3.26</v>
      </c>
      <c r="T392" s="70"/>
      <c r="U392" s="70"/>
    </row>
    <row r="393" s="1" customFormat="1" ht="15" spans="1:21">
      <c r="A393" s="67"/>
      <c r="B393" s="68" t="s">
        <v>519</v>
      </c>
      <c r="C393" s="69">
        <f t="shared" si="31"/>
        <v>1.91</v>
      </c>
      <c r="D393" s="69">
        <f>VLOOKUP(B393,[2]Sheet8!A$1:B$65536,2,0)</f>
        <v>0</v>
      </c>
      <c r="E393" s="69">
        <f t="shared" si="35"/>
        <v>1.91</v>
      </c>
      <c r="F393" s="70"/>
      <c r="G393" s="70"/>
      <c r="H393" s="70"/>
      <c r="I393" s="70"/>
      <c r="J393" s="70"/>
      <c r="K393" s="70"/>
      <c r="L393" s="70"/>
      <c r="M393" s="70"/>
      <c r="N393" s="70"/>
      <c r="O393" s="70">
        <f>VLOOKUP(B393:B796,[1]助学金!$B$7:$I$114,8,0)</f>
        <v>1.91</v>
      </c>
      <c r="P393" s="70"/>
      <c r="Q393" s="70">
        <f>VLOOKUP(B393:B796,[1]国家奖学金!$B$8:$I$115,8,FALSE)</f>
        <v>0</v>
      </c>
      <c r="R393" s="70"/>
      <c r="S393" s="70">
        <v>0</v>
      </c>
      <c r="T393" s="70"/>
      <c r="U393" s="70"/>
    </row>
    <row r="394" s="1" customFormat="1" ht="15" spans="1:21">
      <c r="A394" s="86" t="s">
        <v>490</v>
      </c>
      <c r="B394" s="68" t="s">
        <v>520</v>
      </c>
      <c r="C394" s="69">
        <f t="shared" ref="C394:C412" si="36">D394+E394</f>
        <v>388.62</v>
      </c>
      <c r="D394" s="69">
        <f>VLOOKUP(B394,[2]Sheet8!A$1:B$65536,2,0)</f>
        <v>318</v>
      </c>
      <c r="E394" s="69">
        <f t="shared" si="35"/>
        <v>70.62</v>
      </c>
      <c r="F394" s="70"/>
      <c r="G394" s="70"/>
      <c r="H394" s="70">
        <f>VLOOKUP(B394,'[2]3本专科国家奖学金、励志奖学金'!B$1:C$65536,2,0)</f>
        <v>2.4</v>
      </c>
      <c r="I394" s="70">
        <f>VLOOKUP(B394,'[2]3本专科国家奖学金、励志奖学金'!M$1:N$65536,2,0)</f>
        <v>10.5</v>
      </c>
      <c r="J394" s="70">
        <f>VLOOKUP(B394,'[2]4本专科国家助学金'!M$1:N$65536,2,0)</f>
        <v>38.3</v>
      </c>
      <c r="K394" s="70">
        <f>VLOOKUP(B394,'[2]5服兵役'!N$1:O$65536,2,0)</f>
        <v>1.42</v>
      </c>
      <c r="L394" s="70">
        <f>VLOOKUP(B394,'[2]6助学贷款奖补资金'!B$1:C$65536,2,0)</f>
        <v>18</v>
      </c>
      <c r="M394" s="70"/>
      <c r="N394" s="70"/>
      <c r="O394" s="52"/>
      <c r="P394" s="70"/>
      <c r="Q394" s="52"/>
      <c r="R394" s="70"/>
      <c r="S394" s="52"/>
      <c r="T394" s="70"/>
      <c r="U394" s="70"/>
    </row>
    <row r="395" s="56" customFormat="1" ht="14.25" spans="1:21">
      <c r="A395" s="60"/>
      <c r="B395" s="78" t="s">
        <v>521</v>
      </c>
      <c r="C395" s="59">
        <f t="shared" si="36"/>
        <v>2476.69</v>
      </c>
      <c r="D395" s="59">
        <f t="shared" ref="D395:U395" si="37">SUM(D396:D412)</f>
        <v>2114.07</v>
      </c>
      <c r="E395" s="59">
        <f t="shared" si="37"/>
        <v>362.62</v>
      </c>
      <c r="F395" s="59">
        <f t="shared" si="37"/>
        <v>0</v>
      </c>
      <c r="G395" s="59">
        <f t="shared" si="37"/>
        <v>0</v>
      </c>
      <c r="H395" s="59">
        <f t="shared" si="37"/>
        <v>2.4</v>
      </c>
      <c r="I395" s="59">
        <f t="shared" si="37"/>
        <v>10.5</v>
      </c>
      <c r="J395" s="59">
        <f t="shared" si="37"/>
        <v>41.21</v>
      </c>
      <c r="K395" s="59">
        <f t="shared" si="37"/>
        <v>8.39</v>
      </c>
      <c r="L395" s="59">
        <f t="shared" si="37"/>
        <v>35</v>
      </c>
      <c r="M395" s="59">
        <f t="shared" si="37"/>
        <v>0</v>
      </c>
      <c r="N395" s="59">
        <f t="shared" si="37"/>
        <v>30.13</v>
      </c>
      <c r="O395" s="59">
        <f t="shared" si="37"/>
        <v>3.34</v>
      </c>
      <c r="P395" s="59">
        <f t="shared" si="37"/>
        <v>4.2</v>
      </c>
      <c r="Q395" s="59">
        <f t="shared" si="37"/>
        <v>1.8</v>
      </c>
      <c r="R395" s="59">
        <f t="shared" si="37"/>
        <v>74</v>
      </c>
      <c r="S395" s="59">
        <f t="shared" si="37"/>
        <v>26.65</v>
      </c>
      <c r="T395" s="59">
        <f t="shared" si="37"/>
        <v>74</v>
      </c>
      <c r="U395" s="59">
        <f t="shared" si="37"/>
        <v>51</v>
      </c>
    </row>
    <row r="396" s="1" customFormat="1" ht="15" spans="1:21">
      <c r="A396" s="67" t="s">
        <v>522</v>
      </c>
      <c r="B396" s="73" t="s">
        <v>523</v>
      </c>
      <c r="C396" s="69">
        <f t="shared" si="36"/>
        <v>87</v>
      </c>
      <c r="D396" s="69">
        <f>VLOOKUP(B396,[2]Sheet8!A$1:B$65536,2,0)</f>
        <v>76</v>
      </c>
      <c r="E396" s="69">
        <f t="shared" ref="E396:E412" si="38">SUM(F396:U396)</f>
        <v>11</v>
      </c>
      <c r="F396" s="70"/>
      <c r="G396" s="70"/>
      <c r="H396" s="70"/>
      <c r="I396" s="70"/>
      <c r="J396" s="70"/>
      <c r="K396" s="70"/>
      <c r="L396" s="70"/>
      <c r="M396" s="70"/>
      <c r="N396" s="70"/>
      <c r="O396" s="52"/>
      <c r="P396" s="70"/>
      <c r="Q396" s="52"/>
      <c r="R396" s="70"/>
      <c r="S396" s="52"/>
      <c r="T396" s="70">
        <f>VLOOKUP(B396,'[2]10高中助学金'!R$1:S$65536,2,0)</f>
        <v>6</v>
      </c>
      <c r="U396" s="70">
        <f>VLOOKUP(B396,'[2]11高中免学费'!AP$1:AQ$65536,2,0)</f>
        <v>5</v>
      </c>
    </row>
    <row r="397" s="1" customFormat="1" ht="15" spans="1:21">
      <c r="A397" s="67" t="s">
        <v>524</v>
      </c>
      <c r="B397" s="73" t="s">
        <v>525</v>
      </c>
      <c r="C397" s="69">
        <f t="shared" si="36"/>
        <v>132</v>
      </c>
      <c r="D397" s="69">
        <f>VLOOKUP(B397,[2]Sheet8!A$1:B$65536,2,0)</f>
        <v>115</v>
      </c>
      <c r="E397" s="69">
        <f t="shared" si="38"/>
        <v>17</v>
      </c>
      <c r="F397" s="70"/>
      <c r="G397" s="70"/>
      <c r="H397" s="70"/>
      <c r="I397" s="70"/>
      <c r="J397" s="70"/>
      <c r="K397" s="70"/>
      <c r="L397" s="70"/>
      <c r="M397" s="70"/>
      <c r="N397" s="70"/>
      <c r="O397" s="52"/>
      <c r="P397" s="70"/>
      <c r="Q397" s="52"/>
      <c r="R397" s="70"/>
      <c r="S397" s="52"/>
      <c r="T397" s="70">
        <f>VLOOKUP(B397,'[2]10高中助学金'!R$1:S$65536,2,0)</f>
        <v>10</v>
      </c>
      <c r="U397" s="70">
        <f>VLOOKUP(B397,'[2]11高中免学费'!AP$1:AQ$65536,2,0)</f>
        <v>7</v>
      </c>
    </row>
    <row r="398" s="1" customFormat="1" ht="15" spans="1:21">
      <c r="A398" s="67"/>
      <c r="B398" s="73" t="s">
        <v>526</v>
      </c>
      <c r="C398" s="69">
        <f t="shared" si="36"/>
        <v>81.65</v>
      </c>
      <c r="D398" s="69">
        <f>VLOOKUP(B398,[2]Sheet8!A$1:B$65536,2,0)</f>
        <v>42</v>
      </c>
      <c r="E398" s="69">
        <f t="shared" si="38"/>
        <v>39.65</v>
      </c>
      <c r="F398" s="70"/>
      <c r="G398" s="70"/>
      <c r="H398" s="70"/>
      <c r="I398" s="70"/>
      <c r="J398" s="70"/>
      <c r="K398" s="70"/>
      <c r="L398" s="70"/>
      <c r="M398" s="70"/>
      <c r="N398" s="70">
        <f>VLOOKUP(B398,'[2]8中职奖助学金'!X$1:Y$65536,2,0)</f>
        <v>17.05</v>
      </c>
      <c r="O398" s="52"/>
      <c r="P398" s="70">
        <v>0.6</v>
      </c>
      <c r="Q398" s="52"/>
      <c r="R398" s="70">
        <f>VLOOKUP(B398,'[2]9中职免学费'!AV$1:AW$65536,2,0)</f>
        <v>22</v>
      </c>
      <c r="S398" s="52"/>
      <c r="T398" s="70"/>
      <c r="U398" s="70"/>
    </row>
    <row r="399" s="1" customFormat="1" ht="15" spans="1:21">
      <c r="A399" s="67"/>
      <c r="B399" s="73" t="s">
        <v>527</v>
      </c>
      <c r="C399" s="69">
        <f t="shared" si="36"/>
        <v>51.94</v>
      </c>
      <c r="D399" s="69">
        <f>VLOOKUP(B399,[2]Sheet8!A$1:B$65536,2,0)</f>
        <v>43.56</v>
      </c>
      <c r="E399" s="69">
        <f t="shared" si="38"/>
        <v>8.38000000000001</v>
      </c>
      <c r="F399" s="70"/>
      <c r="G399" s="70"/>
      <c r="H399" s="70"/>
      <c r="I399" s="70"/>
      <c r="J399" s="70"/>
      <c r="K399" s="70"/>
      <c r="L399" s="70"/>
      <c r="M399" s="70"/>
      <c r="N399" s="70"/>
      <c r="O399" s="70">
        <f>VLOOKUP(B399:B802,[1]助学金!$B$7:$I$114,8,0)</f>
        <v>2.86</v>
      </c>
      <c r="P399" s="70"/>
      <c r="Q399" s="70">
        <f>VLOOKUP(B399:B802,[1]国家奖学金!$B$8:$I$115,8,FALSE)</f>
        <v>0.6</v>
      </c>
      <c r="R399" s="70"/>
      <c r="S399" s="70">
        <v>4.92000000000001</v>
      </c>
      <c r="T399" s="70"/>
      <c r="U399" s="70"/>
    </row>
    <row r="400" s="1" customFormat="1" ht="15" spans="1:21">
      <c r="A400" s="67" t="s">
        <v>528</v>
      </c>
      <c r="B400" s="73" t="s">
        <v>529</v>
      </c>
      <c r="C400" s="69">
        <f t="shared" si="36"/>
        <v>63</v>
      </c>
      <c r="D400" s="69">
        <f>VLOOKUP(B400,[2]Sheet8!A$1:B$65536,2,0)</f>
        <v>55</v>
      </c>
      <c r="E400" s="69">
        <f t="shared" si="38"/>
        <v>8</v>
      </c>
      <c r="F400" s="70"/>
      <c r="G400" s="70"/>
      <c r="H400" s="70"/>
      <c r="I400" s="70"/>
      <c r="J400" s="70"/>
      <c r="K400" s="70"/>
      <c r="L400" s="70"/>
      <c r="M400" s="70"/>
      <c r="N400" s="70"/>
      <c r="O400" s="52"/>
      <c r="P400" s="70"/>
      <c r="Q400" s="52"/>
      <c r="R400" s="70"/>
      <c r="S400" s="52"/>
      <c r="T400" s="70">
        <f>VLOOKUP(B400,'[2]10高中助学金'!R$1:S$65536,2,0)</f>
        <v>2</v>
      </c>
      <c r="U400" s="70">
        <f>VLOOKUP(B400,'[2]11高中免学费'!AP$1:AQ$65536,2,0)</f>
        <v>6</v>
      </c>
    </row>
    <row r="401" s="1" customFormat="1" ht="15" spans="1:21">
      <c r="A401" s="67"/>
      <c r="B401" s="73" t="s">
        <v>530</v>
      </c>
      <c r="C401" s="69">
        <f t="shared" si="36"/>
        <v>124.53</v>
      </c>
      <c r="D401" s="69">
        <v>73</v>
      </c>
      <c r="E401" s="69">
        <f t="shared" si="38"/>
        <v>51.53</v>
      </c>
      <c r="F401" s="70"/>
      <c r="G401" s="70"/>
      <c r="H401" s="70"/>
      <c r="I401" s="70"/>
      <c r="J401" s="70"/>
      <c r="K401" s="70"/>
      <c r="L401" s="70"/>
      <c r="M401" s="70"/>
      <c r="N401" s="70">
        <v>-1.07</v>
      </c>
      <c r="O401" s="52"/>
      <c r="P401" s="70">
        <v>0.6</v>
      </c>
      <c r="Q401" s="52"/>
      <c r="R401" s="70">
        <f>VLOOKUP(B401,'[2]9中职免学费'!AV$1:AW$65536,2,0)</f>
        <v>52</v>
      </c>
      <c r="S401" s="52"/>
      <c r="T401" s="70"/>
      <c r="U401" s="70"/>
    </row>
    <row r="402" s="1" customFormat="1" ht="15" spans="1:21">
      <c r="A402" s="67"/>
      <c r="B402" s="73" t="s">
        <v>531</v>
      </c>
      <c r="C402" s="69">
        <f t="shared" si="36"/>
        <v>65.44</v>
      </c>
      <c r="D402" s="69">
        <f>VLOOKUP(B402,[2]Sheet8!A$1:B$65536,2,0)</f>
        <v>58.69</v>
      </c>
      <c r="E402" s="69">
        <f t="shared" si="38"/>
        <v>6.75</v>
      </c>
      <c r="F402" s="70"/>
      <c r="G402" s="70"/>
      <c r="H402" s="70"/>
      <c r="I402" s="70"/>
      <c r="J402" s="70"/>
      <c r="K402" s="70"/>
      <c r="L402" s="70"/>
      <c r="M402" s="70"/>
      <c r="N402" s="70"/>
      <c r="O402" s="70">
        <f>VLOOKUP(B402:B805,[1]助学金!$B$7:$I$114,8,0)</f>
        <v>0.48</v>
      </c>
      <c r="P402" s="70"/>
      <c r="Q402" s="70">
        <f>VLOOKUP(B402:B805,[1]国家奖学金!$B$8:$I$115,8,FALSE)</f>
        <v>0</v>
      </c>
      <c r="R402" s="70"/>
      <c r="S402" s="70">
        <v>6.27</v>
      </c>
      <c r="T402" s="70"/>
      <c r="U402" s="70"/>
    </row>
    <row r="403" s="1" customFormat="1" ht="15" spans="1:21">
      <c r="A403" s="67" t="s">
        <v>532</v>
      </c>
      <c r="B403" s="73" t="s">
        <v>533</v>
      </c>
      <c r="C403" s="69">
        <f t="shared" si="36"/>
        <v>136</v>
      </c>
      <c r="D403" s="69">
        <f>VLOOKUP(B403,[2]Sheet8!A$1:B$65536,2,0)</f>
        <v>98</v>
      </c>
      <c r="E403" s="69">
        <f t="shared" si="38"/>
        <v>38</v>
      </c>
      <c r="F403" s="70"/>
      <c r="G403" s="70"/>
      <c r="H403" s="70"/>
      <c r="I403" s="70"/>
      <c r="J403" s="70"/>
      <c r="K403" s="70"/>
      <c r="L403" s="70"/>
      <c r="M403" s="70"/>
      <c r="N403" s="70"/>
      <c r="O403" s="52"/>
      <c r="P403" s="70"/>
      <c r="Q403" s="52"/>
      <c r="R403" s="70"/>
      <c r="S403" s="52"/>
      <c r="T403" s="70">
        <f>VLOOKUP(B403,'[2]10高中助学金'!R$1:S$65536,2,0)</f>
        <v>32</v>
      </c>
      <c r="U403" s="70">
        <f>VLOOKUP(B403,'[2]11高中免学费'!AP$1:AQ$65536,2,0)</f>
        <v>6</v>
      </c>
    </row>
    <row r="404" s="1" customFormat="1" ht="15" spans="1:21">
      <c r="A404" s="67" t="s">
        <v>534</v>
      </c>
      <c r="B404" s="73" t="s">
        <v>535</v>
      </c>
      <c r="C404" s="69">
        <f t="shared" si="36"/>
        <v>140</v>
      </c>
      <c r="D404" s="69">
        <f>VLOOKUP(B404,[2]Sheet8!A$1:B$65536,2,0)</f>
        <v>117</v>
      </c>
      <c r="E404" s="69">
        <f t="shared" si="38"/>
        <v>23</v>
      </c>
      <c r="F404" s="70"/>
      <c r="G404" s="70"/>
      <c r="H404" s="70"/>
      <c r="I404" s="70"/>
      <c r="J404" s="70"/>
      <c r="K404" s="70"/>
      <c r="L404" s="70"/>
      <c r="M404" s="70"/>
      <c r="N404" s="70"/>
      <c r="O404" s="52"/>
      <c r="P404" s="70"/>
      <c r="Q404" s="52"/>
      <c r="R404" s="70"/>
      <c r="S404" s="52"/>
      <c r="T404" s="70">
        <f>VLOOKUP(B404,'[2]10高中助学金'!R$1:S$65536,2,0)</f>
        <v>13</v>
      </c>
      <c r="U404" s="70">
        <f>VLOOKUP(B404,'[2]11高中免学费'!AP$1:AQ$65536,2,0)</f>
        <v>10</v>
      </c>
    </row>
    <row r="405" s="1" customFormat="1" ht="15" spans="1:21">
      <c r="A405" s="67" t="s">
        <v>536</v>
      </c>
      <c r="B405" s="73" t="s">
        <v>537</v>
      </c>
      <c r="C405" s="69">
        <f t="shared" si="36"/>
        <v>72</v>
      </c>
      <c r="D405" s="69">
        <f>VLOOKUP(B405,[2]Sheet8!A$1:B$65536,2,0)</f>
        <v>58</v>
      </c>
      <c r="E405" s="69">
        <f t="shared" si="38"/>
        <v>14</v>
      </c>
      <c r="F405" s="70"/>
      <c r="G405" s="70"/>
      <c r="H405" s="70"/>
      <c r="I405" s="70"/>
      <c r="J405" s="70"/>
      <c r="K405" s="70"/>
      <c r="L405" s="70"/>
      <c r="M405" s="70"/>
      <c r="N405" s="70"/>
      <c r="O405" s="52"/>
      <c r="P405" s="70"/>
      <c r="Q405" s="52"/>
      <c r="R405" s="70"/>
      <c r="S405" s="52"/>
      <c r="T405" s="70">
        <f>VLOOKUP(B405,'[2]10高中助学金'!R$1:S$65536,2,0)</f>
        <v>6</v>
      </c>
      <c r="U405" s="70">
        <f>VLOOKUP(B405,'[2]11高中免学费'!AP$1:AQ$65536,2,0)</f>
        <v>8</v>
      </c>
    </row>
    <row r="406" s="1" customFormat="1" ht="15" spans="1:21">
      <c r="A406" s="67" t="s">
        <v>538</v>
      </c>
      <c r="B406" s="68" t="s">
        <v>539</v>
      </c>
      <c r="C406" s="69">
        <f t="shared" si="36"/>
        <v>161</v>
      </c>
      <c r="D406" s="69">
        <v>147</v>
      </c>
      <c r="E406" s="69">
        <f t="shared" si="38"/>
        <v>14</v>
      </c>
      <c r="F406" s="70"/>
      <c r="G406" s="70"/>
      <c r="H406" s="70"/>
      <c r="I406" s="70"/>
      <c r="J406" s="70"/>
      <c r="K406" s="70"/>
      <c r="L406" s="70"/>
      <c r="M406" s="70"/>
      <c r="N406" s="70"/>
      <c r="O406" s="52"/>
      <c r="P406" s="70"/>
      <c r="Q406" s="52"/>
      <c r="R406" s="70"/>
      <c r="S406" s="52"/>
      <c r="T406" s="70">
        <v>5</v>
      </c>
      <c r="U406" s="70">
        <v>9</v>
      </c>
    </row>
    <row r="407" s="1" customFormat="1" ht="15" spans="1:21">
      <c r="A407" s="67"/>
      <c r="B407" s="68" t="s">
        <v>540</v>
      </c>
      <c r="C407" s="69">
        <f t="shared" si="36"/>
        <v>136.18</v>
      </c>
      <c r="D407" s="69">
        <f>VLOOKUP(B407,[2]Sheet8!A$1:B$65536,2,0)</f>
        <v>166</v>
      </c>
      <c r="E407" s="69">
        <f t="shared" si="38"/>
        <v>-29.82</v>
      </c>
      <c r="F407" s="70"/>
      <c r="G407" s="70"/>
      <c r="H407" s="70"/>
      <c r="I407" s="70"/>
      <c r="J407" s="70"/>
      <c r="K407" s="70"/>
      <c r="L407" s="70"/>
      <c r="M407" s="70"/>
      <c r="N407" s="70">
        <f>VLOOKUP(B407,'[2]8中职奖助学金'!X$1:Y$65536,2,0)</f>
        <v>3.58</v>
      </c>
      <c r="O407" s="52"/>
      <c r="P407" s="70">
        <v>0.6</v>
      </c>
      <c r="Q407" s="52"/>
      <c r="R407" s="70">
        <f>VLOOKUP(B407,'[2]9中职免学费'!AV$1:AW$65536,2,0)</f>
        <v>-34</v>
      </c>
      <c r="S407" s="52"/>
      <c r="T407" s="70"/>
      <c r="U407" s="70"/>
    </row>
    <row r="408" s="1" customFormat="1" ht="15" spans="1:21">
      <c r="A408" s="67"/>
      <c r="B408" s="68" t="s">
        <v>541</v>
      </c>
      <c r="C408" s="69">
        <f t="shared" si="36"/>
        <v>275.44</v>
      </c>
      <c r="D408" s="69">
        <f>VLOOKUP(B408,[2]Sheet8!A$1:B$65536,2,0)</f>
        <v>240</v>
      </c>
      <c r="E408" s="69">
        <f t="shared" si="38"/>
        <v>35.44</v>
      </c>
      <c r="F408" s="70"/>
      <c r="G408" s="70"/>
      <c r="H408" s="70"/>
      <c r="I408" s="70"/>
      <c r="J408" s="70"/>
      <c r="K408" s="70"/>
      <c r="L408" s="70"/>
      <c r="M408" s="70"/>
      <c r="N408" s="70">
        <f>VLOOKUP(B408,'[2]8中职奖助学金'!X$1:Y$65536,2,0)</f>
        <v>5.84</v>
      </c>
      <c r="O408" s="52"/>
      <c r="P408" s="70">
        <v>0.6</v>
      </c>
      <c r="Q408" s="52"/>
      <c r="R408" s="70">
        <f>VLOOKUP(B408,'[2]9中职免学费'!AV$1:AW$65536,2,0)</f>
        <v>29</v>
      </c>
      <c r="S408" s="52"/>
      <c r="T408" s="70"/>
      <c r="U408" s="70"/>
    </row>
    <row r="409" s="1" customFormat="1" ht="15" spans="1:21">
      <c r="A409" s="67"/>
      <c r="B409" s="68" t="s">
        <v>542</v>
      </c>
      <c r="C409" s="69">
        <f t="shared" si="36"/>
        <v>161.58</v>
      </c>
      <c r="D409" s="69">
        <f>VLOOKUP(B409,[2]Sheet8!A$1:B$65536,2,0)</f>
        <v>234</v>
      </c>
      <c r="E409" s="69">
        <f t="shared" si="38"/>
        <v>-72.42</v>
      </c>
      <c r="F409" s="70"/>
      <c r="G409" s="70"/>
      <c r="H409" s="70"/>
      <c r="I409" s="70"/>
      <c r="J409" s="70"/>
      <c r="K409" s="70"/>
      <c r="L409" s="70"/>
      <c r="M409" s="70"/>
      <c r="N409" s="70">
        <f>VLOOKUP(B409,'[2]8中职奖助学金'!X$1:Y$65536,2,0)</f>
        <v>-3.62</v>
      </c>
      <c r="O409" s="52"/>
      <c r="P409" s="70">
        <v>1.2</v>
      </c>
      <c r="Q409" s="52"/>
      <c r="R409" s="70">
        <f>VLOOKUP(B409,'[2]9中职免学费'!AV$1:AW$65536,2,0)</f>
        <v>-70</v>
      </c>
      <c r="S409" s="52"/>
      <c r="T409" s="70"/>
      <c r="U409" s="70"/>
    </row>
    <row r="410" s="1" customFormat="1" ht="15" spans="1:21">
      <c r="A410" s="67"/>
      <c r="B410" s="68" t="s">
        <v>543</v>
      </c>
      <c r="C410" s="69">
        <f t="shared" si="36"/>
        <v>190.95</v>
      </c>
      <c r="D410" s="69">
        <f>VLOOKUP(B410,[2]Sheet8!A$1:B$65536,2,0)</f>
        <v>107</v>
      </c>
      <c r="E410" s="69">
        <f t="shared" si="38"/>
        <v>83.95</v>
      </c>
      <c r="F410" s="70"/>
      <c r="G410" s="70"/>
      <c r="H410" s="70"/>
      <c r="I410" s="70"/>
      <c r="J410" s="70"/>
      <c r="K410" s="70"/>
      <c r="L410" s="70"/>
      <c r="M410" s="70"/>
      <c r="N410" s="70">
        <f>VLOOKUP(B410,'[2]8中职奖助学金'!X$1:Y$65536,2,0)</f>
        <v>8.35</v>
      </c>
      <c r="O410" s="52"/>
      <c r="P410" s="70">
        <v>0.6</v>
      </c>
      <c r="Q410" s="52"/>
      <c r="R410" s="70">
        <f>VLOOKUP(B410,'[2]9中职免学费'!AV$1:AW$65536,2,0)</f>
        <v>75</v>
      </c>
      <c r="S410" s="52"/>
      <c r="T410" s="70"/>
      <c r="U410" s="70"/>
    </row>
    <row r="411" s="1" customFormat="1" ht="15" spans="1:21">
      <c r="A411" s="67"/>
      <c r="B411" s="68" t="s">
        <v>544</v>
      </c>
      <c r="C411" s="69">
        <f t="shared" si="36"/>
        <v>166.48</v>
      </c>
      <c r="D411" s="69">
        <f>VLOOKUP(B411,[2]Sheet8!A$1:B$65536,2,0)</f>
        <v>149.82</v>
      </c>
      <c r="E411" s="69">
        <f t="shared" si="38"/>
        <v>16.66</v>
      </c>
      <c r="F411" s="70"/>
      <c r="G411" s="70"/>
      <c r="H411" s="70"/>
      <c r="I411" s="70"/>
      <c r="J411" s="70"/>
      <c r="K411" s="70"/>
      <c r="L411" s="70"/>
      <c r="M411" s="70"/>
      <c r="N411" s="70"/>
      <c r="O411" s="70">
        <f>VLOOKUP(B411:B814,[1]助学金!$B$7:$I$114,8,0)</f>
        <v>0</v>
      </c>
      <c r="P411" s="70"/>
      <c r="Q411" s="70">
        <f>VLOOKUP(B411:B814,[1]国家奖学金!$B$8:$I$115,8,FALSE)</f>
        <v>1.2</v>
      </c>
      <c r="R411" s="70"/>
      <c r="S411" s="70">
        <v>15.46</v>
      </c>
      <c r="T411" s="70"/>
      <c r="U411" s="70"/>
    </row>
    <row r="412" s="1" customFormat="1" ht="15" spans="1:21">
      <c r="A412" s="67" t="s">
        <v>42</v>
      </c>
      <c r="B412" s="68" t="s">
        <v>545</v>
      </c>
      <c r="C412" s="69">
        <f t="shared" si="36"/>
        <v>431.5</v>
      </c>
      <c r="D412" s="69">
        <f>VLOOKUP(B412,[2]Sheet8!A$1:B$65536,2,0)</f>
        <v>334</v>
      </c>
      <c r="E412" s="69">
        <f t="shared" si="38"/>
        <v>97.5</v>
      </c>
      <c r="F412" s="70"/>
      <c r="G412" s="70"/>
      <c r="H412" s="70">
        <f>VLOOKUP(B412,'[2]3本专科国家奖学金、励志奖学金'!B$1:C$65536,2,0)</f>
        <v>2.4</v>
      </c>
      <c r="I412" s="70">
        <f>VLOOKUP(B412,'[2]3本专科国家奖学金、励志奖学金'!M$1:N$65536,2,0)</f>
        <v>10.5</v>
      </c>
      <c r="J412" s="70">
        <f>VLOOKUP(B412,'[2]4本专科国家助学金'!M$1:N$65536,2,0)</f>
        <v>41.21</v>
      </c>
      <c r="K412" s="70">
        <f>VLOOKUP(B412,'[2]5服兵役'!N$1:O$65536,2,0)</f>
        <v>8.39</v>
      </c>
      <c r="L412" s="70">
        <f>VLOOKUP(B412,'[2]6助学贷款奖补资金'!B$1:C$65536,2,0)</f>
        <v>35</v>
      </c>
      <c r="M412" s="70"/>
      <c r="N412" s="70"/>
      <c r="O412" s="52"/>
      <c r="P412" s="70"/>
      <c r="Q412" s="52"/>
      <c r="R412" s="70"/>
      <c r="S412" s="52"/>
      <c r="T412" s="70"/>
      <c r="U412" s="70"/>
    </row>
    <row r="413" s="6" customFormat="1" spans="1:21">
      <c r="A413" s="7"/>
      <c r="B413" s="8"/>
      <c r="C413" s="9"/>
      <c r="D413" s="10"/>
      <c r="E413" s="43"/>
      <c r="F413" s="12"/>
      <c r="G413" s="12"/>
      <c r="H413" s="12"/>
      <c r="I413" s="12"/>
      <c r="J413" s="12"/>
      <c r="K413" s="13"/>
      <c r="L413" s="13"/>
      <c r="M413" s="12"/>
      <c r="N413" s="12"/>
      <c r="O413" s="12"/>
      <c r="P413" s="12"/>
      <c r="Q413" s="12"/>
      <c r="R413" s="12"/>
      <c r="S413" s="12"/>
      <c r="T413" s="12"/>
      <c r="U413" s="12"/>
    </row>
  </sheetData>
  <sheetProtection formatCells="0" insertHyperlinks="0" autoFilter="0"/>
  <autoFilter ref="A6:U412">
    <filterColumn colId="1">
      <filters>
        <filter val="塔什库尔干县技工学校"/>
        <filter val="尉犁县技工学校"/>
        <filter val="阿图什市"/>
        <filter val="新疆医科大学"/>
        <filter val="焉耆回族自治县"/>
        <filter val="特克斯县技工学校"/>
        <filter val="乌什县技工学校"/>
        <filter val="叶城县中等职业技术学校"/>
        <filter val="伊犁州财贸学校"/>
        <filter val="伽师县中等职业技术学校"/>
        <filter val="伊宁市"/>
        <filter val="察布查尔锡伯自治县"/>
        <filter val="莎车县"/>
        <filter val="合计"/>
        <filter val="新疆水利水电学校"/>
        <filter val="于田县职业高级中学"/>
        <filter val="教育局直属代管（昌吉州本级）"/>
        <filter val="乌鲁木齐市第二职业中等专业学校"/>
        <filter val="木垒哈萨克自治县中等职业技术学校"/>
        <filter val="新疆师范高等专科学校"/>
        <filter val="疏勒县中等职业技术学校"/>
        <filter val="托克逊县职业高中学校"/>
        <filter val="泽普县技工学校"/>
        <filter val="新疆轻工职业技术学院"/>
        <filter val="塔城地区"/>
        <filter val="麦盖提县技工学校"/>
        <filter val="巴音郭楞职业技术学院"/>
        <filter val="墨玉县"/>
        <filter val="新疆供销学校"/>
        <filter val="鄯善县中等职业技术学校"/>
        <filter val="克拉玛依区"/>
        <filter val="沙湾市技工学校"/>
        <filter val="英吉沙县中等职业技术学校"/>
        <filter val="伊犁技师培训学院"/>
        <filter val="霍尔果斯市"/>
        <filter val="吐鲁番地区中等职业技术学校（教育培训中心）"/>
        <filter val="新疆中泰高级技工学校"/>
        <filter val="新疆阿勒泰畜牧兽医职业学校"/>
        <filter val="霍城县职业技术学校"/>
        <filter val="阿克苏工业技师学院"/>
        <filter val="教育局直属代管（阿勒泰地区本级）"/>
        <filter val="新和县"/>
        <filter val="托里县"/>
        <filter val="温宿县职业技术学校"/>
        <filter val="新疆钢铁高级技工学校"/>
        <filter val="新疆科信职业技术学院"/>
        <filter val="喀什大学附属中学"/>
        <filter val="疏勒县技工学校"/>
        <filter val="玛纳斯县技工学校"/>
        <filter val="乌鲁木齐技师学院"/>
        <filter val="新疆机电技师培训学院"/>
        <filter val="库尔勒市奇石职业高中"/>
        <filter val="拜城县"/>
        <filter val="沙湾县"/>
        <filter val="巴里坤哈萨克自治县"/>
        <filter val="霍尔果斯中等职业技术学校"/>
        <filter val="新疆商贸经济高级技工学校"/>
        <filter val="皮山县职业技术学校"/>
        <filter val="温宿县"/>
        <filter val="吉木萨尔县"/>
        <filter val="和田市高级技工学校"/>
        <filter val="若羌县技工学校"/>
        <filter val="新疆司法警官学校"/>
        <filter val="伊犁职业技术学院"/>
        <filter val="于田县"/>
        <filter val="新源县"/>
        <filter val="轮台县"/>
        <filter val="新疆鑫鹏达技工学校"/>
        <filter val="察布查尔锡伯自治县职业技术教育学校"/>
        <filter val="阿克苏地区启明学校"/>
        <filter val="额敏县技工学校"/>
        <filter val="疏附县技工学校"/>
        <filter val="尉犁县"/>
        <filter val="皮山县"/>
        <filter val="伊宁卫生学校"/>
        <filter val="洛浦县高级技工学校"/>
        <filter val="新和县技工学校"/>
        <filter val="新疆林业技工学校"/>
        <filter val="新疆煤炭技师学院"/>
        <filter val="喀什职业技术学院"/>
        <filter val="沙雅县职业技术学校"/>
        <filter val="塔城地区和丰职业技术学校"/>
        <filter val="阿瓦提县技工学校"/>
        <filter val="新疆地质中学"/>
        <filter val="本级单位政府预算支出经济分类科目"/>
        <filter val="精河县"/>
        <filter val="青河县"/>
        <filter val="乌鲁木齐县"/>
        <filter val="洛浦县职业技术学校"/>
        <filter val="焉耆县职业技术学校"/>
        <filter val="奎屯市技工学校"/>
        <filter val="巴州且末县第一中学"/>
        <filter val="福海县职业中学"/>
        <filter val="博乐市"/>
        <filter val="和田市"/>
        <filter val="和田技师学院"/>
        <filter val="阜康技师学院"/>
        <filter val="新疆农业大学"/>
        <filter val="新疆职业大学"/>
        <filter val="教育局直属代管（喀什地区本级）"/>
        <filter val="乌恰县职业高中"/>
        <filter val="和硕县"/>
        <filter val="沙雅县"/>
        <filter val="奇台高级技工学校"/>
        <filter val="乌鲁木齐市聋人学校"/>
        <filter val="喀什市中等职业技术学校"/>
        <filter val="新疆工程学院"/>
        <filter val="阿克苏职业技术学院"/>
        <filter val="新疆艺术学院"/>
        <filter val="新疆警察学院"/>
        <filter val="新疆特殊教育职业中专"/>
        <filter val="教育局直属代管（博州本级）"/>
        <filter val="教育局直属代管（巴州本级）"/>
        <filter val="巴州"/>
        <filter val="洛浦县"/>
        <filter val="阜康市职业中等专业学校"/>
        <filter val="哈密中等职业学校"/>
        <filter val="克州职业技术学院"/>
        <filter val="水磨沟区"/>
        <filter val="喀什地区体育运动学校"/>
        <filter val="昭苏县技工学校"/>
        <filter val="乌鲁木齐市职业中等专业学校"/>
        <filter val="奇台中等职业技术学校（奇台高级技工学校）"/>
        <filter val="哈密职业技术学院（中专部）"/>
        <filter val="独山子区"/>
        <filter val="霍尔果斯市职业高中"/>
        <filter val="伽师县"/>
        <filter val="沙湾市中等职业技术学校"/>
        <filter val="库车市中等职业技术学校"/>
        <filter val="新疆经济贸易技师学院"/>
        <filter val="乌鲁木齐职业大学中专部"/>
        <filter val="巴音郭楞职业技术学院（中专部）"/>
        <filter val="巴楚县职业高中"/>
        <filter val="和静县"/>
        <filter val="温泉县"/>
        <filter val="喀什市技工学校"/>
        <filter val="库尔勒市利民学校"/>
        <filter val="新和县职业技术学校"/>
        <filter val="乌苏市技工学校"/>
        <filter val="新疆工业经济学校（新疆经济贸易技术学校）"/>
        <filter val="泽普县职业技术高中"/>
        <filter val="巴楚县"/>
        <filter val="柯坪县"/>
        <filter val="新疆警察学院附属保安学校"/>
        <filter val="鄯善县技工学校"/>
        <filter val="阿克苏地区城市理工技工学校"/>
        <filter val="乌苏市职业中等专业学校"/>
        <filter val="喀什理工职业技术学院"/>
        <filter val="克拉玛依职业技术学院"/>
        <filter val="喀什技师学院"/>
        <filter val="头屯河区"/>
        <filter val="阿克陶县中等职业技术学校"/>
        <filter val="拜城县职业技术学校"/>
        <filter val="叶城县职业高中学校"/>
        <filter val="阿克陶县技工学校"/>
        <filter val="新疆艺术学院附属中等艺术学校"/>
        <filter val="阜康市"/>
        <filter val="新疆铁道职业技术学院"/>
        <filter val="新疆工业职业技术学院"/>
        <filter val="昌吉职业技术学院（中专部）"/>
        <filter val="若羌县"/>
        <filter val="吉木萨尔中等职业技术学校"/>
        <filter val="库尔勒市现代职业高中学校"/>
        <filter val="和田职业技术学院"/>
        <filter val="阿克苏地区中等职业技术学校"/>
        <filter val="乌什县职业技术学校"/>
        <filter val="民丰县职业技术学校"/>
        <filter val="教育局直属（昌吉州本级）"/>
        <filter val="伊吾县"/>
        <filter val="霍城县"/>
        <filter val="伊宁县职业高中学校"/>
        <filter val="新疆商业技工学校"/>
        <filter val="吐鲁番市"/>
        <filter val="新疆农业技师培训学院"/>
        <filter val="阿拉山口市"/>
        <filter val="乌鲁木齐市盲人学校（乌鲁木齐推拿职业学校）"/>
        <filter val="阿克苏地区"/>
        <filter val="昭苏县"/>
        <filter val="额敏县"/>
        <filter val="塔什库尔干塔吉克自治县"/>
        <filter val="特克斯县"/>
        <filter val="玛纳斯县"/>
        <filter val="吐鲁番市高昌区中等职业技术学校"/>
        <filter val="于田县技工学校"/>
        <filter val="英吉沙县技工学校"/>
        <filter val="奇台县"/>
        <filter val="新疆金领技工学校"/>
        <filter val="巴州特教学校"/>
        <filter val="昌吉学院"/>
        <filter val="伊犁职业技术学院（中专部）"/>
        <filter val="伊宁县"/>
        <filter val="裕民县"/>
        <filter val="呼图壁县"/>
        <filter val="莎车县高级技工学校"/>
        <filter val="和静县技工学校"/>
        <filter val="沙雅县技工学校"/>
        <filter val="喀什大学"/>
        <filter val="新疆铁道职业技术学院（中专部）"/>
        <filter val="新疆鑫金盾技工学校"/>
        <filter val="塔城地区高级技工学校"/>
        <filter val="新疆矿业中等职业学校"/>
        <filter val="新疆农业职业技术学院"/>
        <filter val="教育局直属代管（哈密地区本级）"/>
        <filter val="阿克苏市"/>
        <filter val="新疆职业大学(中专部)"/>
        <filter val="新疆安装高级技工学校"/>
        <filter val="喀什市"/>
        <filter val="新疆化工技师培训学院"/>
        <filter val="新疆师范大学"/>
        <filter val="新疆财经大学"/>
        <filter val="布尔津县"/>
        <filter val="巩留县技工学校"/>
        <filter val="博州技工学校"/>
        <filter val="呼图壁中等职业技术学校"/>
        <filter val="吐鲁番职业技术学院"/>
        <filter val="新疆科技学院"/>
        <filter val="阿克苏教育学院（中专部）"/>
        <filter val="达坂城区"/>
        <filter val="阿克陶县"/>
        <filter val="新疆建设技师培训学院"/>
        <filter val="新疆科技职业技术学院"/>
        <filter val="尉犁县职业高中"/>
        <filter val="福海县"/>
        <filter val="和静县中等职业学校"/>
        <filter val="和田地区师范学校"/>
        <filter val="八一中学"/>
        <filter val="实验中学"/>
        <filter val="莎车县职业技术学院（中专部）"/>
        <filter val="喀什地区"/>
        <filter val="和田地区"/>
        <filter val="和布克赛尔蒙古自治县"/>
        <filter val="吉木萨尔县技工学校"/>
        <filter val="阿克苏市技工学校"/>
        <filter val="叶城县技工学校"/>
        <filter val="麦盖提县中等职业技术学校"/>
        <filter val="新疆第二医学院"/>
        <filter val="新疆大学附属中学"/>
        <filter val="巩留县"/>
        <filter val="英吉沙县"/>
        <filter val="新疆林业学校"/>
        <filter val="乌鲁木齐市体育运动学校"/>
        <filter val="新疆广播影视学校"/>
        <filter val="新疆水利水电高级技工学校"/>
        <filter val="塔城地区和丰技工学校"/>
        <filter val="哈密市"/>
        <filter val="塔城市职业技术教育培训中心"/>
        <filter val="富蕴县职业高级中学"/>
        <filter val="昌吉州"/>
        <filter val="且末县"/>
        <filter val="尼勒克县"/>
        <filter val="新疆建设职业技术学院"/>
        <filter val="轮台县技工学校"/>
        <filter val="克拉玛依市"/>
        <filter val="克州"/>
        <filter val="木垒哈萨克自治县"/>
        <filter val="和田县职业技术学校"/>
        <filter val="轮台县职业高中学校"/>
        <filter val="新源县职业高中学校"/>
        <filter val="伊宁县技工学校"/>
        <filter val="阿瓦提县职业技术学校"/>
        <filter val="昌吉市"/>
        <filter val="昌吉技师培训学院"/>
        <filter val="克拉玛依市本级"/>
        <filter val="阿克苏职业技术学院（中专部）"/>
        <filter val="教育局直属代管（和田地区本级）"/>
        <filter val="若羌县职业高中"/>
        <filter val="叶城县"/>
        <filter val="伊宁市技工学校"/>
        <filter val="新疆维吾尔医学专科学校"/>
        <filter val="塔城职业技术学院"/>
        <filter val="阿勒泰职业技术学院"/>
        <filter val="博湖县奇石职业高级中学"/>
        <filter val="阿勒泰地区"/>
        <filter val="察布查尔县技工学校"/>
        <filter val="策勒县职业技术学校"/>
        <filter val="新疆文化艺术学校"/>
        <filter val="吐鲁番市技工学校"/>
        <filter val="和田县"/>
        <filter val="阿瓦提县"/>
        <filter val="麦盖提县"/>
        <filter val="民丰县技工学校"/>
        <filter val="新疆现代职业技术学院（中专部）"/>
        <filter val="白碱滩区"/>
        <filter val="莎车县第二中等职业技术学校"/>
        <filter val="新疆供销技师学院"/>
        <filter val="策勒县"/>
        <filter val="焉耆县技工学校"/>
        <filter val="和田市中等职业学校"/>
        <filter val="新疆商贸经济学校"/>
        <filter val="塔城市"/>
        <filter val="昌吉职业技术学院"/>
        <filter val="疏附县职业高中"/>
        <filter val="哈巴河县"/>
        <filter val="塔什库尔干县职业高中学校"/>
        <filter val="伽师县技工学校"/>
        <filter val="克州技工学校"/>
        <filter val="岳普湖县中等职业技术学校"/>
        <filter val="乌苏市"/>
        <filter val="奎屯市"/>
        <filter val="教育局直属（吐鲁番市本级）"/>
        <filter val="博州中等职业技术学院（中专部）"/>
        <filter val="富蕴县"/>
        <filter val="疏附县"/>
        <filter val="鄯善县"/>
        <filter val="阿合奇县职业高中学校"/>
        <filter val="哈密市高级技工学校"/>
        <filter val="霍尔果斯市技工学校"/>
        <filter val="新疆理工学院"/>
        <filter val="阿克苏技师学院"/>
        <filter val="伊州区"/>
        <filter val="博湖县"/>
        <filter val="岳普湖县"/>
        <filter val="呼图壁县技工学校"/>
        <filter val="巩留县职业技术学校"/>
        <filter val="库尔勒市"/>
        <filter val="新疆交通技师培训学院"/>
        <filter val="教育局直属代管(塔城地区本级)"/>
        <filter val="拜城县技工学校"/>
        <filter val="额敏县职业高级中学"/>
        <filter val="福海县技工学校"/>
        <filter val="塔城地区乌苏职业技术学校"/>
        <filter val="尼勒克县职业技术学校"/>
        <filter val="新疆安装工程学校"/>
        <filter val="皮山县技工学校"/>
        <filter val="新疆铁路技师培训学院"/>
        <filter val="新疆师范大学附属中学"/>
        <filter val="天山区"/>
        <filter val="鄯善县职业高中"/>
        <filter val="伊犁州职业中专（师范）学校"/>
        <filter val="塔城地区卫生学校"/>
        <filter val="塔城地区师范学校"/>
        <filter val="阿勒泰地区卫生学校"/>
        <filter val="阿勒泰地区师范学校"/>
        <filter val="策勒县技工学校"/>
        <filter val="岳普湖县技工学校"/>
        <filter val="乌鲁木齐市"/>
        <filter val="哈密职业技术学院"/>
        <filter val="新市区"/>
        <filter val="阿克陶县职业高中"/>
        <filter val="托克逊县"/>
        <filter val="阿勒泰地区高级技工学校"/>
        <filter val="巴楚县技工学校"/>
        <filter val="霍城县技工学校"/>
        <filter val="克州职业技术学校"/>
        <filter val="库车市"/>
        <filter val="新疆交通职业技术学院"/>
        <filter val="新源县技工学校"/>
        <filter val="玛纳斯县中等职业技术学校"/>
        <filter val="阿勒泰地区职业技术学校"/>
        <filter val="木垒县技工学校"/>
        <filter val="新大附属旅游服务技工学校"/>
        <filter val="新疆能源职业技术学院"/>
        <filter val="新疆应用职业技术学院"/>
        <filter val="巴州和硕县高级中学"/>
        <filter val="新疆维吾尔医学高等专科学校（中专部）"/>
        <filter val="博州"/>
        <filter val="尼勒克县技工学校"/>
        <filter val="昭苏县职业技术学校"/>
        <filter val="特克斯县职业技术学校"/>
        <filter val="阿克苏工业职业技术学院"/>
        <filter val="新疆天山职业技术大学"/>
        <filter val="乌鲁木齐职业大学"/>
        <filter val="博尔塔拉职业技术学院"/>
        <filter val="沙依巴克区"/>
        <filter val="英吉沙县职业高中"/>
        <filter val="泽普县"/>
        <filter val="托克逊县技工学校"/>
        <filter val="巴州红旗高级技工学校"/>
        <filter val="乌什县职业中学"/>
        <filter val="新疆建设职业技术学院（中专部）"/>
        <filter val="阿图什市中等职业技术学校"/>
        <filter val="和田地区中等职业技术学校"/>
        <filter val="乌鲁木齐新东方技工学校"/>
        <filter val="和田县技工学校"/>
        <filter val="墨玉县技工学校"/>
        <filter val="温宿县技工学校"/>
        <filter val="伊犁师范大学"/>
        <filter val="乌什县"/>
        <filter val="民丰县"/>
        <filter val="巴州卫生学校"/>
        <filter val="巴州师范学校"/>
        <filter val="乌鲁木齐市米东区职业中等专业学校"/>
        <filter val="墨玉县职业技术高中学校"/>
        <filter val="塔城地区中等职业技术学校"/>
        <filter val="和田师范专科学校"/>
        <filter val="新疆大学"/>
        <filter val="克拉玛依职业技术学院（中专部）"/>
        <filter val="教育局直属代管（阿克苏地区本级）"/>
        <filter val="疏勒县"/>
        <filter val="乌鲁木齐市城市科技技工学校"/>
        <filter val="巴州红旗中等职业学校"/>
        <filter val="乌鲁木齐市财政会计职业学校"/>
        <filter val="伊犁州体育运动学校"/>
        <filter val="伊宁市职业高中学校"/>
        <filter val="乌鲁木齐市本级"/>
        <filter val="自治区本级"/>
        <filter val="伊犁州"/>
        <filter val="吉木乃县"/>
        <filter val="富蕴县技工学校"/>
        <filter val="新疆体育职业技术学院"/>
        <filter val="新疆现代职业技术学院"/>
        <filter val="新疆农业大学附属中学"/>
        <filter val="米东区"/>
        <filter val="高昌区"/>
      </filters>
    </filterColumn>
    <extLst/>
  </autoFilter>
  <mergeCells count="28">
    <mergeCell ref="A1:U1"/>
    <mergeCell ref="A2:U2"/>
    <mergeCell ref="A3:U3"/>
    <mergeCell ref="F4:M4"/>
    <mergeCell ref="N4:S4"/>
    <mergeCell ref="T4:U4"/>
    <mergeCell ref="N5:O5"/>
    <mergeCell ref="P5:Q5"/>
    <mergeCell ref="R5:S5"/>
    <mergeCell ref="F11:J11"/>
    <mergeCell ref="N11:O11"/>
    <mergeCell ref="P11:Q11"/>
    <mergeCell ref="R11:S11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T5:T6"/>
    <mergeCell ref="U5:U6"/>
  </mergeCells>
  <conditionalFormatting sqref="B12:B84">
    <cfRule type="duplicateValues" dxfId="0" priority="1"/>
  </conditionalFormatting>
  <pageMargins left="0.75" right="0.75" top="1" bottom="1" header="0.5" footer="0.5"/>
  <pageSetup paperSize="9" scale="5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U39"/>
  <sheetViews>
    <sheetView tabSelected="1" zoomScale="70" zoomScaleNormal="70" workbookViewId="0">
      <selection activeCell="I15" sqref="I15:I16"/>
    </sheetView>
  </sheetViews>
  <sheetFormatPr defaultColWidth="9" defaultRowHeight="15.75"/>
  <cols>
    <col min="1" max="1" width="15.75" style="7" customWidth="1"/>
    <col min="2" max="2" width="32.8833333333333" style="8" customWidth="1"/>
    <col min="3" max="3" width="10" style="9" customWidth="1"/>
    <col min="4" max="4" width="10" style="10" customWidth="1"/>
    <col min="5" max="5" width="10" style="11" customWidth="1"/>
    <col min="6" max="6" width="8.575" style="12" customWidth="1"/>
    <col min="7" max="7" width="7.85833333333333" style="12" customWidth="1"/>
    <col min="8" max="8" width="8.925" style="12" customWidth="1"/>
    <col min="9" max="10" width="10" style="12" customWidth="1"/>
    <col min="11" max="11" width="12.1416666666667" style="13" customWidth="1"/>
    <col min="12" max="12" width="10" style="13" customWidth="1"/>
    <col min="13" max="21" width="10" style="12" customWidth="1"/>
    <col min="22" max="16384" width="9" style="6"/>
  </cols>
  <sheetData>
    <row r="1" s="1" customFormat="1" ht="15" spans="1:21">
      <c r="A1" s="14" t="s">
        <v>546</v>
      </c>
      <c r="B1" s="15"/>
      <c r="C1" s="15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="2" customFormat="1" ht="25" customHeight="1" spans="1:21">
      <c r="A2" s="17" t="s">
        <v>1</v>
      </c>
      <c r="B2" s="18"/>
      <c r="C2" s="18"/>
      <c r="D2" s="19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="2" customFormat="1" ht="16.5" spans="1:21">
      <c r="A3" s="20" t="s">
        <v>2</v>
      </c>
      <c r="B3" s="21"/>
      <c r="C3" s="21"/>
      <c r="D3" s="22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="3" customFormat="1" ht="17" customHeight="1" spans="1:21">
      <c r="A4" s="23" t="s">
        <v>3</v>
      </c>
      <c r="B4" s="24" t="s">
        <v>4</v>
      </c>
      <c r="C4" s="24" t="s">
        <v>5</v>
      </c>
      <c r="D4" s="25" t="s">
        <v>6</v>
      </c>
      <c r="E4" s="24" t="s">
        <v>7</v>
      </c>
      <c r="F4" s="26" t="s">
        <v>8</v>
      </c>
      <c r="G4" s="27"/>
      <c r="H4" s="27"/>
      <c r="I4" s="27"/>
      <c r="J4" s="27"/>
      <c r="K4" s="27"/>
      <c r="L4" s="27"/>
      <c r="M4" s="44"/>
      <c r="N4" s="45" t="s">
        <v>9</v>
      </c>
      <c r="O4" s="45"/>
      <c r="P4" s="45"/>
      <c r="Q4" s="45"/>
      <c r="R4" s="45"/>
      <c r="S4" s="45"/>
      <c r="T4" s="45" t="s">
        <v>10</v>
      </c>
      <c r="U4" s="45"/>
    </row>
    <row r="5" s="3" customFormat="1" ht="25" customHeight="1" spans="1:21">
      <c r="A5" s="28"/>
      <c r="B5" s="24"/>
      <c r="C5" s="24"/>
      <c r="D5" s="25"/>
      <c r="E5" s="24"/>
      <c r="F5" s="29" t="s">
        <v>11</v>
      </c>
      <c r="G5" s="29" t="s">
        <v>12</v>
      </c>
      <c r="H5" s="24" t="s">
        <v>13</v>
      </c>
      <c r="I5" s="24" t="s">
        <v>14</v>
      </c>
      <c r="J5" s="46" t="s">
        <v>15</v>
      </c>
      <c r="K5" s="47" t="s">
        <v>16</v>
      </c>
      <c r="L5" s="47" t="s">
        <v>17</v>
      </c>
      <c r="M5" s="47" t="s">
        <v>18</v>
      </c>
      <c r="N5" s="46" t="s">
        <v>19</v>
      </c>
      <c r="O5" s="46"/>
      <c r="P5" s="48" t="s">
        <v>20</v>
      </c>
      <c r="Q5" s="53"/>
      <c r="R5" s="46" t="s">
        <v>21</v>
      </c>
      <c r="S5" s="46"/>
      <c r="T5" s="46" t="s">
        <v>22</v>
      </c>
      <c r="U5" s="46" t="s">
        <v>23</v>
      </c>
    </row>
    <row r="6" s="3" customFormat="1" ht="49" customHeight="1" spans="1:21">
      <c r="A6" s="30"/>
      <c r="B6" s="24"/>
      <c r="C6" s="24"/>
      <c r="D6" s="25"/>
      <c r="E6" s="24"/>
      <c r="F6" s="29"/>
      <c r="G6" s="29"/>
      <c r="H6" s="24"/>
      <c r="I6" s="24"/>
      <c r="J6" s="46"/>
      <c r="K6" s="49"/>
      <c r="L6" s="49"/>
      <c r="M6" s="49"/>
      <c r="N6" s="46" t="s">
        <v>24</v>
      </c>
      <c r="O6" s="46" t="s">
        <v>25</v>
      </c>
      <c r="P6" s="46" t="s">
        <v>24</v>
      </c>
      <c r="Q6" s="46" t="s">
        <v>25</v>
      </c>
      <c r="R6" s="46" t="s">
        <v>24</v>
      </c>
      <c r="S6" s="46" t="s">
        <v>25</v>
      </c>
      <c r="T6" s="46"/>
      <c r="U6" s="46"/>
    </row>
    <row r="7" s="4" customFormat="1" ht="33" customHeight="1" spans="1:21">
      <c r="A7" s="31" t="s">
        <v>26</v>
      </c>
      <c r="B7" s="32"/>
      <c r="C7" s="32"/>
      <c r="D7" s="33"/>
      <c r="E7" s="32"/>
      <c r="F7" s="32"/>
      <c r="G7" s="32"/>
      <c r="H7" s="32"/>
      <c r="I7" s="32"/>
      <c r="J7" s="50"/>
      <c r="K7" s="51"/>
      <c r="L7" s="51"/>
      <c r="M7" s="51"/>
      <c r="N7" s="50" t="s">
        <v>27</v>
      </c>
      <c r="O7" s="50" t="s">
        <v>27</v>
      </c>
      <c r="P7" s="50"/>
      <c r="Q7" s="50"/>
      <c r="R7" s="50" t="s">
        <v>28</v>
      </c>
      <c r="S7" s="50" t="s">
        <v>28</v>
      </c>
      <c r="T7" s="50" t="s">
        <v>29</v>
      </c>
      <c r="U7" s="50" t="s">
        <v>30</v>
      </c>
    </row>
    <row r="8" s="4" customFormat="1" ht="33" customHeight="1" spans="1:21">
      <c r="A8" s="31" t="s">
        <v>31</v>
      </c>
      <c r="B8" s="32"/>
      <c r="C8" s="32"/>
      <c r="D8" s="33"/>
      <c r="E8" s="32"/>
      <c r="F8" s="32" t="s">
        <v>32</v>
      </c>
      <c r="G8" s="32" t="s">
        <v>32</v>
      </c>
      <c r="H8" s="32" t="s">
        <v>33</v>
      </c>
      <c r="I8" s="32" t="s">
        <v>33</v>
      </c>
      <c r="J8" s="50" t="s">
        <v>33</v>
      </c>
      <c r="K8" s="50" t="s">
        <v>33</v>
      </c>
      <c r="L8" s="50" t="s">
        <v>33</v>
      </c>
      <c r="M8" s="32" t="s">
        <v>32</v>
      </c>
      <c r="N8" s="50" t="s">
        <v>34</v>
      </c>
      <c r="O8" s="50" t="s">
        <v>35</v>
      </c>
      <c r="P8" s="50" t="s">
        <v>34</v>
      </c>
      <c r="Q8" s="50" t="s">
        <v>35</v>
      </c>
      <c r="R8" s="50" t="s">
        <v>34</v>
      </c>
      <c r="S8" s="50" t="s">
        <v>35</v>
      </c>
      <c r="T8" s="50" t="s">
        <v>36</v>
      </c>
      <c r="U8" s="50" t="s">
        <v>36</v>
      </c>
    </row>
    <row r="9" s="5" customFormat="1" ht="23" customHeight="1" spans="1:21">
      <c r="A9" s="34"/>
      <c r="B9" s="35" t="s">
        <v>547</v>
      </c>
      <c r="C9" s="36">
        <f t="shared" ref="C9:C38" si="0">D9+E9</f>
        <v>28268.85</v>
      </c>
      <c r="D9" s="36">
        <f t="shared" ref="D9:U9" si="1">SUM(D10:D38)</f>
        <v>23509.66</v>
      </c>
      <c r="E9" s="36">
        <f t="shared" si="1"/>
        <v>4759.19</v>
      </c>
      <c r="F9" s="36">
        <f t="shared" si="1"/>
        <v>0</v>
      </c>
      <c r="G9" s="36">
        <f t="shared" si="1"/>
        <v>0</v>
      </c>
      <c r="H9" s="36">
        <f t="shared" si="1"/>
        <v>4</v>
      </c>
      <c r="I9" s="36">
        <f t="shared" si="1"/>
        <v>14</v>
      </c>
      <c r="J9" s="36">
        <f t="shared" si="1"/>
        <v>54.28</v>
      </c>
      <c r="K9" s="36">
        <f t="shared" si="1"/>
        <v>-176.08</v>
      </c>
      <c r="L9" s="36">
        <f t="shared" si="1"/>
        <v>12</v>
      </c>
      <c r="M9" s="36">
        <f t="shared" si="1"/>
        <v>0</v>
      </c>
      <c r="N9" s="36">
        <f t="shared" si="1"/>
        <v>155.95</v>
      </c>
      <c r="O9" s="36">
        <f t="shared" si="1"/>
        <v>144.82</v>
      </c>
      <c r="P9" s="36">
        <f t="shared" si="1"/>
        <v>21</v>
      </c>
      <c r="Q9" s="36">
        <f t="shared" si="1"/>
        <v>13.8</v>
      </c>
      <c r="R9" s="36">
        <f t="shared" si="1"/>
        <v>604</v>
      </c>
      <c r="S9" s="36">
        <f t="shared" si="1"/>
        <v>306.42</v>
      </c>
      <c r="T9" s="36">
        <f t="shared" si="1"/>
        <v>1428</v>
      </c>
      <c r="U9" s="36">
        <f t="shared" si="1"/>
        <v>2177</v>
      </c>
    </row>
    <row r="10" s="1" customFormat="1" ht="20" customHeight="1" spans="1:21">
      <c r="A10" s="37" t="s">
        <v>399</v>
      </c>
      <c r="B10" s="38" t="s">
        <v>548</v>
      </c>
      <c r="C10" s="39">
        <f t="shared" si="0"/>
        <v>2254</v>
      </c>
      <c r="D10" s="39">
        <f>VLOOKUP(B10,[2]Sheet8!A$1:B$65536,2,0)</f>
        <v>1683</v>
      </c>
      <c r="E10" s="39">
        <f t="shared" ref="E10:E38" si="2">SUM(F10:U10)</f>
        <v>571</v>
      </c>
      <c r="F10" s="40"/>
      <c r="G10" s="40"/>
      <c r="H10" s="40"/>
      <c r="I10" s="40"/>
      <c r="J10" s="40"/>
      <c r="K10" s="40"/>
      <c r="L10" s="40"/>
      <c r="M10" s="40"/>
      <c r="N10" s="40"/>
      <c r="O10" s="52"/>
      <c r="P10" s="40"/>
      <c r="Q10" s="52"/>
      <c r="R10" s="40"/>
      <c r="S10" s="52"/>
      <c r="T10" s="40">
        <f>VLOOKUP(B10,'[2]10高中助学金'!R$1:S$65536,2,0)</f>
        <v>193</v>
      </c>
      <c r="U10" s="40">
        <f>VLOOKUP(B10,'[2]11高中免学费'!AP$1:AQ$65536,2,0)</f>
        <v>378</v>
      </c>
    </row>
    <row r="11" s="1" customFormat="1" ht="23" customHeight="1" spans="1:21">
      <c r="A11" s="37"/>
      <c r="B11" s="41" t="s">
        <v>549</v>
      </c>
      <c r="C11" s="39">
        <f t="shared" si="0"/>
        <v>941.97</v>
      </c>
      <c r="D11" s="39">
        <f>VLOOKUP(B11,[2]Sheet8!A$1:B$65536,2,0)</f>
        <v>715</v>
      </c>
      <c r="E11" s="39">
        <f t="shared" si="2"/>
        <v>226.97</v>
      </c>
      <c r="F11" s="40"/>
      <c r="G11" s="40"/>
      <c r="H11" s="40"/>
      <c r="I11" s="40"/>
      <c r="J11" s="40"/>
      <c r="K11" s="40"/>
      <c r="L11" s="40"/>
      <c r="M11" s="40"/>
      <c r="N11" s="40">
        <f>VLOOKUP(B11,'[2]8中职奖助学金'!X$1:Y$65536,2,0)</f>
        <v>-2.03</v>
      </c>
      <c r="O11" s="52"/>
      <c r="P11" s="40">
        <v>3</v>
      </c>
      <c r="Q11" s="52"/>
      <c r="R11" s="40">
        <f>VLOOKUP(B11,'[2]9中职免学费'!AV$1:AW$65536,2,0)</f>
        <v>226</v>
      </c>
      <c r="S11" s="52"/>
      <c r="T11" s="40"/>
      <c r="U11" s="40"/>
    </row>
    <row r="12" s="1" customFormat="1" ht="23" customHeight="1" spans="1:21">
      <c r="A12" s="37"/>
      <c r="B12" s="38" t="s">
        <v>550</v>
      </c>
      <c r="C12" s="39">
        <f t="shared" si="0"/>
        <v>836.61</v>
      </c>
      <c r="D12" s="39">
        <f>VLOOKUP(B12,[2]Sheet8!A$1:B$65536,2,0)</f>
        <v>739.77</v>
      </c>
      <c r="E12" s="39">
        <f t="shared" si="2"/>
        <v>96.84</v>
      </c>
      <c r="F12" s="40"/>
      <c r="G12" s="40"/>
      <c r="H12" s="40"/>
      <c r="I12" s="40"/>
      <c r="J12" s="40"/>
      <c r="K12" s="40"/>
      <c r="L12" s="40"/>
      <c r="M12" s="40"/>
      <c r="N12" s="40"/>
      <c r="O12" s="40">
        <f>VLOOKUP(B12:B331,[1]助学金!$B$7:$I$114,8,0)</f>
        <v>40.81</v>
      </c>
      <c r="P12" s="40"/>
      <c r="Q12" s="40">
        <f>VLOOKUP(B12:B331,[1]国家奖学金!$B$8:$I$115,8,FALSE)</f>
        <v>3</v>
      </c>
      <c r="R12" s="40"/>
      <c r="S12" s="40">
        <v>53.03</v>
      </c>
      <c r="T12" s="40"/>
      <c r="U12" s="40"/>
    </row>
    <row r="13" s="1" customFormat="1" ht="19" customHeight="1" spans="1:21">
      <c r="A13" s="37" t="s">
        <v>403</v>
      </c>
      <c r="B13" s="38" t="s">
        <v>551</v>
      </c>
      <c r="C13" s="39">
        <f t="shared" si="0"/>
        <v>2104</v>
      </c>
      <c r="D13" s="39">
        <f>VLOOKUP(B13,[2]Sheet8!A$1:B$65536,2,0)</f>
        <v>1673</v>
      </c>
      <c r="E13" s="39">
        <f t="shared" si="2"/>
        <v>431</v>
      </c>
      <c r="F13" s="40"/>
      <c r="G13" s="40"/>
      <c r="H13" s="40"/>
      <c r="I13" s="40"/>
      <c r="J13" s="40"/>
      <c r="K13" s="40"/>
      <c r="L13" s="40"/>
      <c r="M13" s="40"/>
      <c r="N13" s="40"/>
      <c r="O13" s="52"/>
      <c r="P13" s="40"/>
      <c r="Q13" s="52"/>
      <c r="R13" s="40"/>
      <c r="S13" s="52"/>
      <c r="T13" s="40">
        <f>VLOOKUP(B13,'[2]10高中助学金'!R$1:S$65536,2,0)</f>
        <v>163</v>
      </c>
      <c r="U13" s="40">
        <f>VLOOKUP(B13,'[2]11高中免学费'!AP$1:AQ$65536,2,0)</f>
        <v>268</v>
      </c>
    </row>
    <row r="14" s="1" customFormat="1" ht="20" customHeight="1" spans="1:21">
      <c r="A14" s="37"/>
      <c r="B14" s="38" t="s">
        <v>552</v>
      </c>
      <c r="C14" s="39">
        <f t="shared" si="0"/>
        <v>960.76</v>
      </c>
      <c r="D14" s="39">
        <f>VLOOKUP(B14,[2]Sheet8!A$1:B$65536,2,0)</f>
        <v>922</v>
      </c>
      <c r="E14" s="39">
        <f t="shared" si="2"/>
        <v>38.76</v>
      </c>
      <c r="F14" s="40"/>
      <c r="G14" s="40"/>
      <c r="H14" s="40"/>
      <c r="I14" s="40"/>
      <c r="J14" s="40"/>
      <c r="K14" s="40"/>
      <c r="L14" s="40"/>
      <c r="M14" s="40"/>
      <c r="N14" s="40">
        <f>VLOOKUP(B14,'[2]8中职奖助学金'!X$1:Y$65536,2,0)</f>
        <v>12.36</v>
      </c>
      <c r="O14" s="52"/>
      <c r="P14" s="40">
        <v>2.4</v>
      </c>
      <c r="Q14" s="52"/>
      <c r="R14" s="40">
        <f>VLOOKUP(B14,'[2]9中职免学费'!AV$1:AW$65536,2,0)</f>
        <v>24</v>
      </c>
      <c r="S14" s="52"/>
      <c r="T14" s="40"/>
      <c r="U14" s="40"/>
    </row>
    <row r="15" s="1" customFormat="1" ht="23" customHeight="1" spans="1:21">
      <c r="A15" s="37"/>
      <c r="B15" s="38" t="s">
        <v>553</v>
      </c>
      <c r="C15" s="39">
        <f t="shared" si="0"/>
        <v>315.69</v>
      </c>
      <c r="D15" s="39">
        <f>VLOOKUP(B15,[2]Sheet8!A$1:B$65536,2,0)</f>
        <v>274.52</v>
      </c>
      <c r="E15" s="39">
        <f t="shared" si="2"/>
        <v>41.17</v>
      </c>
      <c r="F15" s="40"/>
      <c r="G15" s="40"/>
      <c r="H15" s="40"/>
      <c r="I15" s="40"/>
      <c r="J15" s="40"/>
      <c r="K15" s="40"/>
      <c r="L15" s="40"/>
      <c r="M15" s="40"/>
      <c r="N15" s="40"/>
      <c r="O15" s="40">
        <f>VLOOKUP(B15:B334,[1]助学金!$B$7:$I$114,8,0)</f>
        <v>19.93</v>
      </c>
      <c r="P15" s="40"/>
      <c r="Q15" s="40">
        <f>VLOOKUP(B15:B334,[1]国家奖学金!$B$8:$I$115,8,FALSE)</f>
        <v>1.2</v>
      </c>
      <c r="R15" s="40"/>
      <c r="S15" s="40">
        <v>20.04</v>
      </c>
      <c r="T15" s="40"/>
      <c r="U15" s="40"/>
    </row>
    <row r="16" s="1" customFormat="1" ht="23" customHeight="1" spans="1:21">
      <c r="A16" s="37" t="s">
        <v>407</v>
      </c>
      <c r="B16" s="38" t="s">
        <v>554</v>
      </c>
      <c r="C16" s="39">
        <f t="shared" si="0"/>
        <v>3934</v>
      </c>
      <c r="D16" s="39">
        <f>VLOOKUP(B16,[2]Sheet8!A$1:B$65536,2,0)</f>
        <v>3058</v>
      </c>
      <c r="E16" s="39">
        <f t="shared" si="2"/>
        <v>876</v>
      </c>
      <c r="F16" s="40"/>
      <c r="G16" s="40"/>
      <c r="H16" s="40"/>
      <c r="I16" s="40"/>
      <c r="J16" s="40"/>
      <c r="K16" s="40"/>
      <c r="L16" s="40"/>
      <c r="M16" s="40"/>
      <c r="N16" s="40"/>
      <c r="O16" s="52"/>
      <c r="P16" s="40"/>
      <c r="Q16" s="52"/>
      <c r="R16" s="40"/>
      <c r="S16" s="52"/>
      <c r="T16" s="40">
        <f>VLOOKUP(B16,'[2]10高中助学金'!R$1:S$65536,2,0)</f>
        <v>376</v>
      </c>
      <c r="U16" s="40">
        <f>VLOOKUP(B16,'[2]11高中免学费'!AP$1:AQ$65536,2,0)</f>
        <v>500</v>
      </c>
    </row>
    <row r="17" s="1" customFormat="1" ht="23" customHeight="1" spans="1:21">
      <c r="A17" s="37"/>
      <c r="B17" s="38" t="s">
        <v>555</v>
      </c>
      <c r="C17" s="39">
        <f t="shared" si="0"/>
        <v>1471.73</v>
      </c>
      <c r="D17" s="39">
        <v>1285</v>
      </c>
      <c r="E17" s="39">
        <f t="shared" si="2"/>
        <v>186.73</v>
      </c>
      <c r="F17" s="40"/>
      <c r="G17" s="40"/>
      <c r="H17" s="40"/>
      <c r="I17" s="40"/>
      <c r="J17" s="40"/>
      <c r="K17" s="40"/>
      <c r="L17" s="40"/>
      <c r="M17" s="40"/>
      <c r="N17" s="40">
        <v>44.13</v>
      </c>
      <c r="O17" s="52"/>
      <c r="P17" s="40">
        <v>3.6</v>
      </c>
      <c r="Q17" s="52"/>
      <c r="R17" s="40">
        <f>VLOOKUP(B17,'[2]9中职免学费'!AV$1:AW$65536,2,0)</f>
        <v>139</v>
      </c>
      <c r="S17" s="52"/>
      <c r="T17" s="40"/>
      <c r="U17" s="40"/>
    </row>
    <row r="18" s="1" customFormat="1" ht="23" customHeight="1" spans="1:21">
      <c r="A18" s="37"/>
      <c r="B18" s="38" t="s">
        <v>556</v>
      </c>
      <c r="C18" s="39">
        <f t="shared" si="0"/>
        <v>782.72</v>
      </c>
      <c r="D18" s="39">
        <f>VLOOKUP(B18,[2]Sheet8!A$1:B$65536,2,0)</f>
        <v>725.71</v>
      </c>
      <c r="E18" s="39">
        <f t="shared" si="2"/>
        <v>57.0100000000001</v>
      </c>
      <c r="F18" s="40"/>
      <c r="G18" s="40"/>
      <c r="H18" s="40"/>
      <c r="I18" s="40"/>
      <c r="J18" s="40"/>
      <c r="K18" s="40"/>
      <c r="L18" s="40"/>
      <c r="M18" s="40"/>
      <c r="N18" s="40"/>
      <c r="O18" s="40">
        <f>VLOOKUP(B18:B337,[1]助学金!$B$7:$I$114,8,0)</f>
        <v>0</v>
      </c>
      <c r="P18" s="40"/>
      <c r="Q18" s="40">
        <f>VLOOKUP(B18:B337,[1]国家奖学金!$B$8:$I$115,8,FALSE)</f>
        <v>2.4</v>
      </c>
      <c r="R18" s="40"/>
      <c r="S18" s="40">
        <v>54.6100000000001</v>
      </c>
      <c r="T18" s="40"/>
      <c r="U18" s="40"/>
    </row>
    <row r="19" s="1" customFormat="1" ht="23" customHeight="1" spans="1:21">
      <c r="A19" s="37" t="s">
        <v>411</v>
      </c>
      <c r="B19" s="38" t="s">
        <v>557</v>
      </c>
      <c r="C19" s="39">
        <f t="shared" si="0"/>
        <v>1438</v>
      </c>
      <c r="D19" s="39">
        <f>VLOOKUP(B19,[2]Sheet8!A$1:B$65536,2,0)</f>
        <v>1166</v>
      </c>
      <c r="E19" s="39">
        <f t="shared" si="2"/>
        <v>272</v>
      </c>
      <c r="F19" s="40"/>
      <c r="G19" s="40"/>
      <c r="H19" s="40"/>
      <c r="I19" s="40"/>
      <c r="J19" s="40"/>
      <c r="K19" s="40"/>
      <c r="L19" s="40"/>
      <c r="M19" s="40"/>
      <c r="N19" s="40"/>
      <c r="O19" s="52"/>
      <c r="P19" s="40"/>
      <c r="Q19" s="52"/>
      <c r="R19" s="40"/>
      <c r="S19" s="52"/>
      <c r="T19" s="40">
        <f>VLOOKUP(B19,'[2]10高中助学金'!R$1:S$65536,2,0)</f>
        <v>86</v>
      </c>
      <c r="U19" s="40">
        <f>VLOOKUP(B19,'[2]11高中免学费'!AP$1:AQ$65536,2,0)</f>
        <v>186</v>
      </c>
    </row>
    <row r="20" s="1" customFormat="1" ht="23" customHeight="1" spans="1:21">
      <c r="A20" s="37"/>
      <c r="B20" s="38" t="s">
        <v>558</v>
      </c>
      <c r="C20" s="39">
        <f t="shared" si="0"/>
        <v>555.98</v>
      </c>
      <c r="D20" s="39">
        <v>560</v>
      </c>
      <c r="E20" s="39">
        <f t="shared" si="2"/>
        <v>-4.02</v>
      </c>
      <c r="F20" s="40"/>
      <c r="G20" s="40"/>
      <c r="H20" s="40"/>
      <c r="I20" s="40"/>
      <c r="J20" s="40"/>
      <c r="K20" s="40"/>
      <c r="L20" s="40"/>
      <c r="M20" s="40"/>
      <c r="N20" s="40">
        <v>-4.42</v>
      </c>
      <c r="O20" s="52"/>
      <c r="P20" s="40">
        <v>2.4</v>
      </c>
      <c r="Q20" s="52"/>
      <c r="R20" s="40">
        <f>VLOOKUP(B20,'[2]9中职免学费'!AV$1:AW$65536,2,0)</f>
        <v>-2</v>
      </c>
      <c r="S20" s="52"/>
      <c r="T20" s="40"/>
      <c r="U20" s="40"/>
    </row>
    <row r="21" s="1" customFormat="1" ht="23" customHeight="1" spans="1:21">
      <c r="A21" s="37"/>
      <c r="B21" s="38" t="s">
        <v>559</v>
      </c>
      <c r="C21" s="39">
        <f t="shared" si="0"/>
        <v>581.65</v>
      </c>
      <c r="D21" s="39">
        <f>VLOOKUP(B21,[2]Sheet8!A$1:B$65536,2,0)</f>
        <v>511.45</v>
      </c>
      <c r="E21" s="39">
        <f t="shared" si="2"/>
        <v>70.2</v>
      </c>
      <c r="F21" s="40"/>
      <c r="G21" s="40"/>
      <c r="H21" s="40"/>
      <c r="I21" s="40"/>
      <c r="J21" s="40"/>
      <c r="K21" s="40"/>
      <c r="L21" s="40"/>
      <c r="M21" s="40"/>
      <c r="N21" s="40"/>
      <c r="O21" s="40">
        <f>VLOOKUP(B21:B340,[1]助学金!$B$7:$I$114,8,0)</f>
        <v>30.41</v>
      </c>
      <c r="P21" s="40"/>
      <c r="Q21" s="40">
        <f>VLOOKUP(B21:B340,[1]国家奖学金!$B$8:$I$115,8,FALSE)</f>
        <v>1.8</v>
      </c>
      <c r="R21" s="40"/>
      <c r="S21" s="40">
        <v>37.99</v>
      </c>
      <c r="T21" s="40"/>
      <c r="U21" s="40"/>
    </row>
    <row r="22" s="1" customFormat="1" ht="23" customHeight="1" spans="1:21">
      <c r="A22" s="37" t="s">
        <v>415</v>
      </c>
      <c r="B22" s="38" t="s">
        <v>560</v>
      </c>
      <c r="C22" s="39">
        <f t="shared" si="0"/>
        <v>1867</v>
      </c>
      <c r="D22" s="39">
        <f>VLOOKUP(B22,[2]Sheet8!A$1:B$65536,2,0)</f>
        <v>1417</v>
      </c>
      <c r="E22" s="39">
        <f t="shared" si="2"/>
        <v>450</v>
      </c>
      <c r="F22" s="40"/>
      <c r="G22" s="40"/>
      <c r="H22" s="40"/>
      <c r="I22" s="40"/>
      <c r="J22" s="40"/>
      <c r="K22" s="40"/>
      <c r="L22" s="40"/>
      <c r="M22" s="40"/>
      <c r="N22" s="40"/>
      <c r="O22" s="52"/>
      <c r="P22" s="40"/>
      <c r="Q22" s="52"/>
      <c r="R22" s="40"/>
      <c r="S22" s="52"/>
      <c r="T22" s="40">
        <f>VLOOKUP(B22,'[2]10高中助学金'!R$1:S$65536,2,0)</f>
        <v>207</v>
      </c>
      <c r="U22" s="40">
        <f>VLOOKUP(B22,'[2]11高中免学费'!AP$1:AQ$65536,2,0)</f>
        <v>243</v>
      </c>
    </row>
    <row r="23" s="1" customFormat="1" ht="23" customHeight="1" spans="1:21">
      <c r="A23" s="37"/>
      <c r="B23" s="38" t="s">
        <v>561</v>
      </c>
      <c r="C23" s="39">
        <f t="shared" si="0"/>
        <v>651.04</v>
      </c>
      <c r="D23" s="39">
        <v>541</v>
      </c>
      <c r="E23" s="39">
        <f t="shared" si="2"/>
        <v>110.04</v>
      </c>
      <c r="F23" s="40"/>
      <c r="G23" s="40"/>
      <c r="H23" s="40"/>
      <c r="I23" s="40"/>
      <c r="J23" s="40"/>
      <c r="K23" s="40"/>
      <c r="L23" s="40"/>
      <c r="M23" s="40"/>
      <c r="N23" s="40">
        <v>29.64</v>
      </c>
      <c r="O23" s="52"/>
      <c r="P23" s="40">
        <v>2.4</v>
      </c>
      <c r="Q23" s="52"/>
      <c r="R23" s="40">
        <f>VLOOKUP(B23,'[2]9中职免学费'!AV$1:AW$65536,2,0)</f>
        <v>78</v>
      </c>
      <c r="S23" s="52"/>
      <c r="T23" s="40"/>
      <c r="U23" s="40"/>
    </row>
    <row r="24" s="1" customFormat="1" ht="23" customHeight="1" spans="1:21">
      <c r="A24" s="37"/>
      <c r="B24" s="38" t="s">
        <v>562</v>
      </c>
      <c r="C24" s="39">
        <f t="shared" si="0"/>
        <v>331.59</v>
      </c>
      <c r="D24" s="39">
        <f>VLOOKUP(B24,[2]Sheet8!A$1:B$65536,2,0)</f>
        <v>258.06</v>
      </c>
      <c r="E24" s="39">
        <f t="shared" si="2"/>
        <v>73.53</v>
      </c>
      <c r="F24" s="40"/>
      <c r="G24" s="40"/>
      <c r="H24" s="40"/>
      <c r="I24" s="40"/>
      <c r="J24" s="40"/>
      <c r="K24" s="40"/>
      <c r="L24" s="40"/>
      <c r="M24" s="40"/>
      <c r="N24" s="40"/>
      <c r="O24" s="40">
        <f>VLOOKUP(B24:B343,[1]助学金!$B$7:$I$114,8,0)</f>
        <v>51.67</v>
      </c>
      <c r="P24" s="40"/>
      <c r="Q24" s="40">
        <f>VLOOKUP(B24:B343,[1]国家奖学金!$B$8:$I$115,8,FALSE)</f>
        <v>1.2</v>
      </c>
      <c r="R24" s="40"/>
      <c r="S24" s="40">
        <v>20.66</v>
      </c>
      <c r="T24" s="40"/>
      <c r="U24" s="40"/>
    </row>
    <row r="25" s="1" customFormat="1" ht="23" customHeight="1" spans="1:21">
      <c r="A25" s="37" t="s">
        <v>419</v>
      </c>
      <c r="B25" s="38" t="s">
        <v>563</v>
      </c>
      <c r="C25" s="39">
        <f t="shared" si="0"/>
        <v>1081</v>
      </c>
      <c r="D25" s="39">
        <f>VLOOKUP(B25,[2]Sheet8!A$1:B$65536,2,0)</f>
        <v>863</v>
      </c>
      <c r="E25" s="39">
        <f t="shared" si="2"/>
        <v>218</v>
      </c>
      <c r="F25" s="40"/>
      <c r="G25" s="40"/>
      <c r="H25" s="40"/>
      <c r="I25" s="40"/>
      <c r="J25" s="40"/>
      <c r="K25" s="40"/>
      <c r="L25" s="40"/>
      <c r="M25" s="40"/>
      <c r="N25" s="40"/>
      <c r="O25" s="52"/>
      <c r="P25" s="40"/>
      <c r="Q25" s="52"/>
      <c r="R25" s="40"/>
      <c r="S25" s="52"/>
      <c r="T25" s="40">
        <f>VLOOKUP(B25,'[2]10高中助学金'!R$1:S$65536,2,0)</f>
        <v>81</v>
      </c>
      <c r="U25" s="40">
        <f>VLOOKUP(B25,'[2]11高中免学费'!AP$1:AQ$65536,2,0)</f>
        <v>137</v>
      </c>
    </row>
    <row r="26" s="1" customFormat="1" ht="23" customHeight="1" spans="1:21">
      <c r="A26" s="37"/>
      <c r="B26" s="38" t="s">
        <v>564</v>
      </c>
      <c r="C26" s="39">
        <f t="shared" si="0"/>
        <v>332.54</v>
      </c>
      <c r="D26" s="39">
        <f>VLOOKUP(B26,[2]Sheet8!A$1:B$65536,2,0)</f>
        <v>271</v>
      </c>
      <c r="E26" s="39">
        <f t="shared" si="2"/>
        <v>61.54</v>
      </c>
      <c r="F26" s="40"/>
      <c r="G26" s="40"/>
      <c r="H26" s="40"/>
      <c r="I26" s="40"/>
      <c r="J26" s="40"/>
      <c r="K26" s="40"/>
      <c r="L26" s="40"/>
      <c r="M26" s="40"/>
      <c r="N26" s="40">
        <v>28.34</v>
      </c>
      <c r="O26" s="52"/>
      <c r="P26" s="40">
        <v>1.2</v>
      </c>
      <c r="Q26" s="52"/>
      <c r="R26" s="40">
        <f>VLOOKUP(B26,'[2]9中职免学费'!AV$1:AW$65536,2,0)</f>
        <v>32</v>
      </c>
      <c r="S26" s="52"/>
      <c r="T26" s="40"/>
      <c r="U26" s="40"/>
    </row>
    <row r="27" s="1" customFormat="1" ht="23" customHeight="1" spans="1:21">
      <c r="A27" s="37"/>
      <c r="B27" s="38" t="s">
        <v>565</v>
      </c>
      <c r="C27" s="39">
        <f t="shared" si="0"/>
        <v>153.76</v>
      </c>
      <c r="D27" s="39">
        <f>VLOOKUP(B27,[2]Sheet8!A$1:B$65536,2,0)</f>
        <v>142.05</v>
      </c>
      <c r="E27" s="39">
        <f t="shared" si="2"/>
        <v>11.71</v>
      </c>
      <c r="F27" s="40"/>
      <c r="G27" s="40"/>
      <c r="H27" s="40"/>
      <c r="I27" s="40"/>
      <c r="J27" s="40"/>
      <c r="K27" s="40"/>
      <c r="L27" s="40"/>
      <c r="M27" s="40"/>
      <c r="N27" s="40"/>
      <c r="O27" s="40">
        <f>VLOOKUP(B27:B346,[1]助学金!$B$7:$I$114,8,0)</f>
        <v>0</v>
      </c>
      <c r="P27" s="40"/>
      <c r="Q27" s="40">
        <f>VLOOKUP(B27:B346,[1]国家奖学金!$B$8:$I$115,8,FALSE)</f>
        <v>0</v>
      </c>
      <c r="R27" s="40"/>
      <c r="S27" s="40">
        <v>11.71</v>
      </c>
      <c r="T27" s="40"/>
      <c r="U27" s="40"/>
    </row>
    <row r="28" s="1" customFormat="1" ht="23" customHeight="1" spans="1:21">
      <c r="A28" s="37" t="s">
        <v>423</v>
      </c>
      <c r="B28" s="38" t="s">
        <v>566</v>
      </c>
      <c r="C28" s="39">
        <f t="shared" si="0"/>
        <v>2067</v>
      </c>
      <c r="D28" s="39">
        <f>VLOOKUP(B28,[2]Sheet8!A$1:B$65536,2,0)</f>
        <v>1600</v>
      </c>
      <c r="E28" s="39">
        <f t="shared" si="2"/>
        <v>467</v>
      </c>
      <c r="F28" s="40"/>
      <c r="G28" s="40"/>
      <c r="H28" s="40"/>
      <c r="I28" s="40"/>
      <c r="J28" s="40"/>
      <c r="K28" s="40"/>
      <c r="L28" s="40"/>
      <c r="M28" s="40"/>
      <c r="N28" s="40"/>
      <c r="O28" s="52"/>
      <c r="P28" s="40"/>
      <c r="Q28" s="52"/>
      <c r="R28" s="40"/>
      <c r="S28" s="52"/>
      <c r="T28" s="40">
        <f>VLOOKUP(B28,'[2]10高中助学金'!R$1:S$65536,2,0)</f>
        <v>209</v>
      </c>
      <c r="U28" s="40">
        <f>VLOOKUP(B28,'[2]11高中免学费'!AP$1:AQ$65536,2,0)</f>
        <v>258</v>
      </c>
    </row>
    <row r="29" s="1" customFormat="1" ht="23" customHeight="1" spans="1:21">
      <c r="A29" s="37"/>
      <c r="B29" s="38" t="s">
        <v>567</v>
      </c>
      <c r="C29" s="39">
        <f t="shared" si="0"/>
        <v>410.48</v>
      </c>
      <c r="D29" s="39">
        <f>VLOOKUP(B29,[2]Sheet8!A$1:B$65536,2,0)</f>
        <v>383.75</v>
      </c>
      <c r="E29" s="39">
        <f t="shared" si="2"/>
        <v>26.73</v>
      </c>
      <c r="F29" s="40"/>
      <c r="G29" s="40"/>
      <c r="H29" s="40"/>
      <c r="I29" s="40"/>
      <c r="J29" s="40"/>
      <c r="K29" s="40"/>
      <c r="L29" s="40"/>
      <c r="M29" s="40"/>
      <c r="N29" s="40"/>
      <c r="O29" s="40">
        <f>VLOOKUP(B29:B349,[1]助学金!$B$7:$I$114,8,0)</f>
        <v>0</v>
      </c>
      <c r="P29" s="40"/>
      <c r="Q29" s="40">
        <f>VLOOKUP(B29:B349,[1]国家奖学金!$B$8:$I$115,8,FALSE)</f>
        <v>1.2</v>
      </c>
      <c r="R29" s="40"/>
      <c r="S29" s="40">
        <v>25.53</v>
      </c>
      <c r="T29" s="40"/>
      <c r="U29" s="40"/>
    </row>
    <row r="30" s="1" customFormat="1" ht="23" customHeight="1" spans="1:21">
      <c r="A30" s="37"/>
      <c r="B30" s="38" t="s">
        <v>568</v>
      </c>
      <c r="C30" s="39">
        <f t="shared" si="0"/>
        <v>398.86</v>
      </c>
      <c r="D30" s="39">
        <f>VLOOKUP(B30,[2]Sheet8!A$1:B$65536,2,0)</f>
        <v>373</v>
      </c>
      <c r="E30" s="39">
        <f t="shared" si="2"/>
        <v>25.86</v>
      </c>
      <c r="F30" s="40"/>
      <c r="G30" s="40"/>
      <c r="H30" s="40"/>
      <c r="I30" s="40"/>
      <c r="J30" s="40"/>
      <c r="K30" s="40"/>
      <c r="L30" s="40"/>
      <c r="M30" s="40"/>
      <c r="N30" s="40">
        <v>12.46</v>
      </c>
      <c r="O30" s="52"/>
      <c r="P30" s="40">
        <v>2.4</v>
      </c>
      <c r="Q30" s="52"/>
      <c r="R30" s="40">
        <v>11</v>
      </c>
      <c r="S30" s="52"/>
      <c r="T30" s="40"/>
      <c r="U30" s="40"/>
    </row>
    <row r="31" s="1" customFormat="1" ht="23" customHeight="1" spans="1:21">
      <c r="A31" s="37" t="s">
        <v>427</v>
      </c>
      <c r="B31" s="38" t="s">
        <v>569</v>
      </c>
      <c r="C31" s="39">
        <f t="shared" si="0"/>
        <v>267</v>
      </c>
      <c r="D31" s="39">
        <f>VLOOKUP(B31,[2]Sheet8!A$1:B$65536,2,0)</f>
        <v>198</v>
      </c>
      <c r="E31" s="39">
        <f t="shared" si="2"/>
        <v>69</v>
      </c>
      <c r="F31" s="40"/>
      <c r="G31" s="40"/>
      <c r="H31" s="40"/>
      <c r="I31" s="40"/>
      <c r="J31" s="40"/>
      <c r="K31" s="40"/>
      <c r="L31" s="40"/>
      <c r="M31" s="40"/>
      <c r="N31" s="40"/>
      <c r="O31" s="52"/>
      <c r="P31" s="40"/>
      <c r="Q31" s="52"/>
      <c r="R31" s="40"/>
      <c r="S31" s="52"/>
      <c r="T31" s="40">
        <f>VLOOKUP(B31,'[2]10高中助学金'!R$1:S$65536,2,0)</f>
        <v>36</v>
      </c>
      <c r="U31" s="40">
        <f>VLOOKUP(B31,'[2]11高中免学费'!AP$1:AQ$65536,2,0)</f>
        <v>33</v>
      </c>
    </row>
    <row r="32" s="1" customFormat="1" ht="23" customHeight="1" spans="1:21">
      <c r="A32" s="37"/>
      <c r="B32" s="38" t="s">
        <v>570</v>
      </c>
      <c r="C32" s="39">
        <f t="shared" si="0"/>
        <v>105.33</v>
      </c>
      <c r="D32" s="39">
        <f>VLOOKUP(B32,[2]Sheet8!A$1:B$65536,2,0)</f>
        <v>107</v>
      </c>
      <c r="E32" s="39">
        <f t="shared" si="2"/>
        <v>-1.67</v>
      </c>
      <c r="F32" s="40"/>
      <c r="G32" s="40"/>
      <c r="H32" s="40"/>
      <c r="I32" s="40"/>
      <c r="J32" s="40"/>
      <c r="K32" s="40"/>
      <c r="L32" s="40"/>
      <c r="M32" s="40"/>
      <c r="N32" s="40">
        <f>VLOOKUP(B32,'[2]8中职奖助学金'!X$1:Y$65536,2,0)</f>
        <v>-3.27</v>
      </c>
      <c r="O32" s="52"/>
      <c r="P32" s="40">
        <v>0.6</v>
      </c>
      <c r="Q32" s="52"/>
      <c r="R32" s="40">
        <f>VLOOKUP(B32,'[2]9中职免学费'!AV$1:AW$65536,2,0)</f>
        <v>1</v>
      </c>
      <c r="S32" s="52"/>
      <c r="T32" s="40"/>
      <c r="U32" s="40"/>
    </row>
    <row r="33" s="1" customFormat="1" ht="23" customHeight="1" spans="1:21">
      <c r="A33" s="37"/>
      <c r="B33" s="38" t="s">
        <v>571</v>
      </c>
      <c r="C33" s="39">
        <f t="shared" si="0"/>
        <v>21.84</v>
      </c>
      <c r="D33" s="39">
        <f>VLOOKUP(B33,[2]Sheet8!A$1:B$65536,2,0)</f>
        <v>18.04</v>
      </c>
      <c r="E33" s="39">
        <f t="shared" si="2"/>
        <v>3.8</v>
      </c>
      <c r="F33" s="40"/>
      <c r="G33" s="40"/>
      <c r="H33" s="40"/>
      <c r="I33" s="40"/>
      <c r="J33" s="40"/>
      <c r="K33" s="40"/>
      <c r="L33" s="40"/>
      <c r="M33" s="40"/>
      <c r="N33" s="40"/>
      <c r="O33" s="40">
        <f>VLOOKUP(B33:B353,[1]助学金!$B$7:$I$114,8,0)</f>
        <v>2</v>
      </c>
      <c r="P33" s="40"/>
      <c r="Q33" s="40">
        <f>VLOOKUP(B33:B353,[1]国家奖学金!$B$8:$I$115,8,FALSE)</f>
        <v>0</v>
      </c>
      <c r="R33" s="40"/>
      <c r="S33" s="40">
        <v>1.8</v>
      </c>
      <c r="T33" s="40"/>
      <c r="U33" s="40"/>
    </row>
    <row r="34" s="1" customFormat="1" ht="23" customHeight="1" spans="1:21">
      <c r="A34" s="37" t="s">
        <v>431</v>
      </c>
      <c r="B34" s="38" t="s">
        <v>572</v>
      </c>
      <c r="C34" s="39">
        <f t="shared" si="0"/>
        <v>1461</v>
      </c>
      <c r="D34" s="39">
        <v>1210</v>
      </c>
      <c r="E34" s="39">
        <f t="shared" si="2"/>
        <v>251</v>
      </c>
      <c r="F34" s="40"/>
      <c r="G34" s="40"/>
      <c r="H34" s="40"/>
      <c r="I34" s="40"/>
      <c r="J34" s="40"/>
      <c r="K34" s="40"/>
      <c r="L34" s="40"/>
      <c r="M34" s="40"/>
      <c r="N34" s="40"/>
      <c r="O34" s="52"/>
      <c r="P34" s="40"/>
      <c r="Q34" s="52"/>
      <c r="R34" s="40"/>
      <c r="S34" s="52"/>
      <c r="T34" s="40">
        <v>77</v>
      </c>
      <c r="U34" s="40">
        <v>174</v>
      </c>
    </row>
    <row r="35" s="1" customFormat="1" ht="23" customHeight="1" spans="1:21">
      <c r="A35" s="37"/>
      <c r="B35" s="38" t="s">
        <v>573</v>
      </c>
      <c r="C35" s="39">
        <f t="shared" si="0"/>
        <v>448.73</v>
      </c>
      <c r="D35" s="39">
        <f>VLOOKUP(B35,[2]Sheet8!A$1:B$65536,2,0)</f>
        <v>359</v>
      </c>
      <c r="E35" s="39">
        <f t="shared" si="2"/>
        <v>89.73</v>
      </c>
      <c r="F35" s="40"/>
      <c r="G35" s="40"/>
      <c r="H35" s="40"/>
      <c r="I35" s="40"/>
      <c r="J35" s="40"/>
      <c r="K35" s="40"/>
      <c r="L35" s="40"/>
      <c r="M35" s="40"/>
      <c r="N35" s="40">
        <f>VLOOKUP(B35,'[2]8中职奖助学金'!X$1:Y$65536,2,0)</f>
        <v>41.13</v>
      </c>
      <c r="O35" s="52"/>
      <c r="P35" s="40">
        <v>0.6</v>
      </c>
      <c r="Q35" s="52"/>
      <c r="R35" s="40">
        <f>VLOOKUP(B35,'[2]9中职免学费'!AV$1:AW$65536,2,0)</f>
        <v>48</v>
      </c>
      <c r="S35" s="52"/>
      <c r="T35" s="40"/>
      <c r="U35" s="40"/>
    </row>
    <row r="36" s="1" customFormat="1" ht="23" customHeight="1" spans="1:21">
      <c r="A36" s="37"/>
      <c r="B36" s="38" t="s">
        <v>574</v>
      </c>
      <c r="C36" s="39">
        <f t="shared" si="0"/>
        <v>964.01</v>
      </c>
      <c r="D36" s="39">
        <f>VLOOKUP(B36,[2]Sheet8!A$1:B$65536,2,0)</f>
        <v>917</v>
      </c>
      <c r="E36" s="39">
        <f t="shared" si="2"/>
        <v>47.01</v>
      </c>
      <c r="F36" s="40"/>
      <c r="G36" s="40"/>
      <c r="H36" s="40"/>
      <c r="I36" s="40"/>
      <c r="J36" s="40"/>
      <c r="K36" s="40"/>
      <c r="L36" s="40"/>
      <c r="M36" s="40"/>
      <c r="N36" s="40">
        <f>VLOOKUP(B36,'[2]8中职奖助学金'!X$1:Y$65536,2,0)</f>
        <v>-2.39</v>
      </c>
      <c r="O36" s="52"/>
      <c r="P36" s="40">
        <v>2.4</v>
      </c>
      <c r="Q36" s="52"/>
      <c r="R36" s="40">
        <f>VLOOKUP(B36,'[2]9中职免学费'!AV$1:AW$65536,2,0)</f>
        <v>47</v>
      </c>
      <c r="S36" s="52"/>
      <c r="T36" s="40"/>
      <c r="U36" s="40"/>
    </row>
    <row r="37" s="1" customFormat="1" ht="23" customHeight="1" spans="1:21">
      <c r="A37" s="37"/>
      <c r="B37" s="38" t="s">
        <v>575</v>
      </c>
      <c r="C37" s="39">
        <f t="shared" si="0"/>
        <v>1182.36</v>
      </c>
      <c r="D37" s="39">
        <f>VLOOKUP(B37,[2]Sheet8!A$1:B$65536,2,0)</f>
        <v>1098.31</v>
      </c>
      <c r="E37" s="39">
        <f t="shared" si="2"/>
        <v>84.0500000000001</v>
      </c>
      <c r="F37" s="40"/>
      <c r="G37" s="40"/>
      <c r="H37" s="40"/>
      <c r="I37" s="40"/>
      <c r="J37" s="40"/>
      <c r="K37" s="40"/>
      <c r="L37" s="40"/>
      <c r="M37" s="40"/>
      <c r="N37" s="40"/>
      <c r="O37" s="40">
        <f>VLOOKUP(B37:B358,[1]助学金!$B$7:$I$114,8,0)</f>
        <v>0</v>
      </c>
      <c r="P37" s="40"/>
      <c r="Q37" s="40">
        <f>VLOOKUP(B37:B358,[1]国家奖学金!$B$8:$I$115,8,FALSE)</f>
        <v>3</v>
      </c>
      <c r="R37" s="40"/>
      <c r="S37" s="40">
        <v>81.0500000000001</v>
      </c>
      <c r="T37" s="40"/>
      <c r="U37" s="40"/>
    </row>
    <row r="38" s="1" customFormat="1" ht="23" customHeight="1" spans="1:21">
      <c r="A38" s="37" t="s">
        <v>42</v>
      </c>
      <c r="B38" s="42" t="s">
        <v>576</v>
      </c>
      <c r="C38" s="39">
        <f t="shared" si="0"/>
        <v>348.2</v>
      </c>
      <c r="D38" s="39">
        <f>VLOOKUP(B38,[2]Sheet8!A$1:B$65536,2,0)</f>
        <v>440</v>
      </c>
      <c r="E38" s="39">
        <f t="shared" si="2"/>
        <v>-91.8</v>
      </c>
      <c r="F38" s="40"/>
      <c r="G38" s="40"/>
      <c r="H38" s="40">
        <f>VLOOKUP(B38,'[2]3本专科国家奖学金、励志奖学金'!B$1:C$65536,2,0)</f>
        <v>4</v>
      </c>
      <c r="I38" s="40">
        <f>VLOOKUP(B38,'[2]3本专科国家奖学金、励志奖学金'!M$1:N$65536,2,0)</f>
        <v>14</v>
      </c>
      <c r="J38" s="40">
        <f>VLOOKUP(B38,'[2]4本专科国家助学金'!M$1:N$65536,2,0)</f>
        <v>54.28</v>
      </c>
      <c r="K38" s="40">
        <f>VLOOKUP(B38,'[2]5服兵役'!N$1:O$65536,2,0)</f>
        <v>-176.08</v>
      </c>
      <c r="L38" s="40">
        <f>VLOOKUP(B38,'[2]6助学贷款奖补资金'!B$1:C$65536,2,0)</f>
        <v>12</v>
      </c>
      <c r="M38" s="40"/>
      <c r="N38" s="40"/>
      <c r="O38" s="52"/>
      <c r="P38" s="40"/>
      <c r="Q38" s="52"/>
      <c r="R38" s="40"/>
      <c r="S38" s="52"/>
      <c r="T38" s="40"/>
      <c r="U38" s="40"/>
    </row>
    <row r="39" s="6" customFormat="1" spans="1:21">
      <c r="A39" s="7"/>
      <c r="B39" s="8"/>
      <c r="C39" s="9"/>
      <c r="D39" s="10"/>
      <c r="E39" s="43"/>
      <c r="F39" s="12"/>
      <c r="G39" s="12"/>
      <c r="H39" s="12"/>
      <c r="I39" s="12"/>
      <c r="J39" s="12"/>
      <c r="K39" s="13"/>
      <c r="L39" s="13"/>
      <c r="M39" s="12"/>
      <c r="N39" s="12"/>
      <c r="O39" s="12"/>
      <c r="P39" s="12"/>
      <c r="Q39" s="12"/>
      <c r="R39" s="12"/>
      <c r="S39" s="12"/>
      <c r="T39" s="12"/>
      <c r="U39" s="12"/>
    </row>
  </sheetData>
  <sheetProtection formatCells="0" insertHyperlinks="0" autoFilter="0"/>
  <autoFilter ref="A6:U38">
    <filterColumn colId="1">
      <filters>
        <filter val="塔什库尔干县技工学校"/>
        <filter val="尉犁县技工学校"/>
        <filter val="阿图什市"/>
        <filter val="新疆医科大学"/>
        <filter val="焉耆回族自治县"/>
        <filter val="特克斯县技工学校"/>
        <filter val="乌什县技工学校"/>
        <filter val="叶城县中等职业技术学校"/>
        <filter val="伊犁州财贸学校"/>
        <filter val="伽师县中等职业技术学校"/>
        <filter val="伊宁市"/>
        <filter val="察布查尔锡伯自治县"/>
        <filter val="莎车县"/>
        <filter val="合计"/>
        <filter val="新疆水利水电学校"/>
        <filter val="于田县职业高级中学"/>
        <filter val="教育局直属代管（昌吉州本级）"/>
        <filter val="乌鲁木齐市第二职业中等专业学校"/>
        <filter val="木垒哈萨克自治县中等职业技术学校"/>
        <filter val="新疆师范高等专科学校"/>
        <filter val="疏勒县中等职业技术学校"/>
        <filter val="托克逊县职业高中学校"/>
        <filter val="泽普县技工学校"/>
        <filter val="新疆轻工职业技术学院"/>
        <filter val="塔城地区"/>
        <filter val="麦盖提县技工学校"/>
        <filter val="巴音郭楞职业技术学院"/>
        <filter val="墨玉县"/>
        <filter val="新疆供销学校"/>
        <filter val="鄯善县中等职业技术学校"/>
        <filter val="克拉玛依区"/>
        <filter val="沙湾市技工学校"/>
        <filter val="英吉沙县中等职业技术学校"/>
        <filter val="伊犁技师培训学院"/>
        <filter val="霍尔果斯市"/>
        <filter val="吐鲁番地区中等职业技术学校（教育培训中心）"/>
        <filter val="新疆中泰高级技工学校"/>
        <filter val="新疆阿勒泰畜牧兽医职业学校"/>
        <filter val="霍城县职业技术学校"/>
        <filter val="阿克苏工业技师学院"/>
        <filter val="教育局直属代管（阿勒泰地区本级）"/>
        <filter val="新和县"/>
        <filter val="托里县"/>
        <filter val="温宿县职业技术学校"/>
        <filter val="新疆钢铁高级技工学校"/>
        <filter val="新疆科信职业技术学院"/>
        <filter val="喀什大学附属中学"/>
        <filter val="疏勒县技工学校"/>
        <filter val="玛纳斯县技工学校"/>
        <filter val="乌鲁木齐技师学院"/>
        <filter val="新疆机电技师培训学院"/>
        <filter val="库尔勒市奇石职业高中"/>
        <filter val="拜城县"/>
        <filter val="沙湾县"/>
        <filter val="巴里坤哈萨克自治县"/>
        <filter val="霍尔果斯中等职业技术学校"/>
        <filter val="新疆商贸经济高级技工学校"/>
        <filter val="皮山县职业技术学校"/>
        <filter val="温宿县"/>
        <filter val="吉木萨尔县"/>
        <filter val="和田市高级技工学校"/>
        <filter val="若羌县技工学校"/>
        <filter val="新疆司法警官学校"/>
        <filter val="伊犁职业技术学院"/>
        <filter val="于田县"/>
        <filter val="新源县"/>
        <filter val="轮台县"/>
        <filter val="新疆鑫鹏达技工学校"/>
        <filter val="察布查尔锡伯自治县职业技术教育学校"/>
        <filter val="阿克苏地区启明学校"/>
        <filter val="额敏县技工学校"/>
        <filter val="疏附县技工学校"/>
        <filter val="尉犁县"/>
        <filter val="皮山县"/>
        <filter val="伊宁卫生学校"/>
        <filter val="洛浦县高级技工学校"/>
        <filter val="新和县技工学校"/>
        <filter val="新疆林业技工学校"/>
        <filter val="新疆煤炭技师学院"/>
        <filter val="喀什职业技术学院"/>
        <filter val="沙雅县职业技术学校"/>
        <filter val="塔城地区和丰职业技术学校"/>
        <filter val="阿瓦提县技工学校"/>
        <filter val="新疆地质中学"/>
        <filter val="本级单位政府预算支出经济分类科目"/>
        <filter val="精河县"/>
        <filter val="青河县"/>
        <filter val="乌鲁木齐县"/>
        <filter val="洛浦县职业技术学校"/>
        <filter val="焉耆县职业技术学校"/>
        <filter val="奎屯市技工学校"/>
        <filter val="巴州且末县第一中学"/>
        <filter val="福海县职业中学"/>
        <filter val="博乐市"/>
        <filter val="和田市"/>
        <filter val="和田技师学院"/>
        <filter val="阜康技师学院"/>
        <filter val="新疆农业大学"/>
        <filter val="新疆职业大学"/>
        <filter val="教育局直属代管（喀什地区本级）"/>
        <filter val="乌恰县职业高中"/>
        <filter val="和硕县"/>
        <filter val="沙雅县"/>
        <filter val="奇台高级技工学校"/>
        <filter val="乌鲁木齐市聋人学校"/>
        <filter val="喀什市中等职业技术学校"/>
        <filter val="新疆工程学院"/>
        <filter val="阿克苏职业技术学院"/>
        <filter val="新疆艺术学院"/>
        <filter val="新疆警察学院"/>
        <filter val="新疆特殊教育职业中专"/>
        <filter val="教育局直属代管（博州本级）"/>
        <filter val="教育局直属代管（巴州本级）"/>
        <filter val="巴州"/>
        <filter val="洛浦县"/>
        <filter val="阜康市职业中等专业学校"/>
        <filter val="哈密中等职业学校"/>
        <filter val="克州职业技术学院"/>
        <filter val="水磨沟区"/>
        <filter val="喀什地区体育运动学校"/>
        <filter val="昭苏县技工学校"/>
        <filter val="乌鲁木齐市职业中等专业学校"/>
        <filter val="奇台中等职业技术学校（奇台高级技工学校）"/>
        <filter val="哈密职业技术学院（中专部）"/>
        <filter val="独山子区"/>
        <filter val="霍尔果斯市职业高中"/>
        <filter val="伽师县"/>
        <filter val="沙湾市中等职业技术学校"/>
        <filter val="库车市中等职业技术学校"/>
        <filter val="新疆经济贸易技师学院"/>
        <filter val="乌鲁木齐职业大学中专部"/>
        <filter val="巴音郭楞职业技术学院（中专部）"/>
        <filter val="巴楚县职业高中"/>
        <filter val="和静县"/>
        <filter val="温泉县"/>
        <filter val="喀什市技工学校"/>
        <filter val="库尔勒市利民学校"/>
        <filter val="新和县职业技术学校"/>
        <filter val="乌苏市技工学校"/>
        <filter val="新疆工业经济学校（新疆经济贸易技术学校）"/>
        <filter val="泽普县职业技术高中"/>
        <filter val="巴楚县"/>
        <filter val="柯坪县"/>
        <filter val="新疆警察学院附属保安学校"/>
        <filter val="鄯善县技工学校"/>
        <filter val="阿克苏地区城市理工技工学校"/>
        <filter val="乌苏市职业中等专业学校"/>
        <filter val="喀什理工职业技术学院"/>
        <filter val="克拉玛依职业技术学院"/>
        <filter val="喀什技师学院"/>
        <filter val="头屯河区"/>
        <filter val="阿克陶县中等职业技术学校"/>
        <filter val="拜城县职业技术学校"/>
        <filter val="叶城县职业高中学校"/>
        <filter val="阿克陶县技工学校"/>
        <filter val="新疆艺术学院附属中等艺术学校"/>
        <filter val="阜康市"/>
        <filter val="新疆铁道职业技术学院"/>
        <filter val="新疆工业职业技术学院"/>
        <filter val="昌吉职业技术学院（中专部）"/>
        <filter val="若羌县"/>
        <filter val="吉木萨尔中等职业技术学校"/>
        <filter val="库尔勒市现代职业高中学校"/>
        <filter val="和田职业技术学院"/>
        <filter val="阿克苏地区中等职业技术学校"/>
        <filter val="乌什县职业技术学校"/>
        <filter val="民丰县职业技术学校"/>
        <filter val="教育局直属（昌吉州本级）"/>
        <filter val="伊吾县"/>
        <filter val="霍城县"/>
        <filter val="伊宁县职业高中学校"/>
        <filter val="新疆商业技工学校"/>
        <filter val="吐鲁番市"/>
        <filter val="新疆农业技师培训学院"/>
        <filter val="阿拉山口市"/>
        <filter val="乌鲁木齐市盲人学校（乌鲁木齐推拿职业学校）"/>
        <filter val="阿克苏地区"/>
        <filter val="昭苏县"/>
        <filter val="额敏县"/>
        <filter val="塔什库尔干塔吉克自治县"/>
        <filter val="特克斯县"/>
        <filter val="玛纳斯县"/>
        <filter val="吐鲁番市高昌区中等职业技术学校"/>
        <filter val="于田县技工学校"/>
        <filter val="英吉沙县技工学校"/>
        <filter val="奇台县"/>
        <filter val="新疆金领技工学校"/>
        <filter val="巴州特教学校"/>
        <filter val="昌吉学院"/>
        <filter val="伊犁职业技术学院（中专部）"/>
        <filter val="伊宁县"/>
        <filter val="裕民县"/>
        <filter val="呼图壁县"/>
        <filter val="莎车县高级技工学校"/>
        <filter val="和静县技工学校"/>
        <filter val="沙雅县技工学校"/>
        <filter val="喀什大学"/>
        <filter val="新疆铁道职业技术学院（中专部）"/>
        <filter val="新疆鑫金盾技工学校"/>
        <filter val="塔城地区高级技工学校"/>
        <filter val="新疆矿业中等职业学校"/>
        <filter val="新疆农业职业技术学院"/>
        <filter val="教育局直属代管（哈密地区本级）"/>
        <filter val="阿克苏市"/>
        <filter val="新疆职业大学(中专部)"/>
        <filter val="新疆安装高级技工学校"/>
        <filter val="喀什市"/>
        <filter val="新疆化工技师培训学院"/>
        <filter val="新疆师范大学"/>
        <filter val="新疆财经大学"/>
        <filter val="布尔津县"/>
        <filter val="巩留县技工学校"/>
        <filter val="博州技工学校"/>
        <filter val="呼图壁中等职业技术学校"/>
        <filter val="吐鲁番职业技术学院"/>
        <filter val="新疆科技学院"/>
        <filter val="阿克苏教育学院（中专部）"/>
        <filter val="达坂城区"/>
        <filter val="阿克陶县"/>
        <filter val="新疆建设技师培训学院"/>
        <filter val="新疆科技职业技术学院"/>
        <filter val="尉犁县职业高中"/>
        <filter val="福海县"/>
        <filter val="和静县中等职业学校"/>
        <filter val="和田地区师范学校"/>
        <filter val="八一中学"/>
        <filter val="实验中学"/>
        <filter val="莎车县职业技术学院（中专部）"/>
        <filter val="喀什地区"/>
        <filter val="和田地区"/>
        <filter val="和布克赛尔蒙古自治县"/>
        <filter val="吉木萨尔县技工学校"/>
        <filter val="阿克苏市技工学校"/>
        <filter val="叶城县技工学校"/>
        <filter val="麦盖提县中等职业技术学校"/>
        <filter val="新疆第二医学院"/>
        <filter val="新疆大学附属中学"/>
        <filter val="巩留县"/>
        <filter val="英吉沙县"/>
        <filter val="新疆林业学校"/>
        <filter val="乌鲁木齐市体育运动学校"/>
        <filter val="新疆广播影视学校"/>
        <filter val="新疆水利水电高级技工学校"/>
        <filter val="塔城地区和丰技工学校"/>
        <filter val="哈密市"/>
        <filter val="塔城市职业技术教育培训中心"/>
        <filter val="富蕴县职业高级中学"/>
        <filter val="昌吉州"/>
        <filter val="且末县"/>
        <filter val="尼勒克县"/>
        <filter val="新疆建设职业技术学院"/>
        <filter val="轮台县技工学校"/>
        <filter val="克拉玛依市"/>
        <filter val="克州"/>
        <filter val="木垒哈萨克自治县"/>
        <filter val="和田县职业技术学校"/>
        <filter val="轮台县职业高中学校"/>
        <filter val="新源县职业高中学校"/>
        <filter val="伊宁县技工学校"/>
        <filter val="阿瓦提县职业技术学校"/>
        <filter val="昌吉市"/>
        <filter val="昌吉技师培训学院"/>
        <filter val="克拉玛依市本级"/>
        <filter val="阿克苏职业技术学院（中专部）"/>
        <filter val="教育局直属代管（和田地区本级）"/>
        <filter val="若羌县职业高中"/>
        <filter val="叶城县"/>
        <filter val="伊宁市技工学校"/>
        <filter val="新疆维吾尔医学专科学校"/>
        <filter val="塔城职业技术学院"/>
        <filter val="阿勒泰职业技术学院"/>
        <filter val="博湖县奇石职业高级中学"/>
        <filter val="阿勒泰地区"/>
        <filter val="察布查尔县技工学校"/>
        <filter val="策勒县职业技术学校"/>
        <filter val="新疆文化艺术学校"/>
        <filter val="吐鲁番市技工学校"/>
        <filter val="和田县"/>
        <filter val="阿瓦提县"/>
        <filter val="麦盖提县"/>
        <filter val="民丰县技工学校"/>
        <filter val="新疆现代职业技术学院（中专部）"/>
        <filter val="白碱滩区"/>
        <filter val="莎车县第二中等职业技术学校"/>
        <filter val="新疆供销技师学院"/>
        <filter val="策勒县"/>
        <filter val="焉耆县技工学校"/>
        <filter val="和田市中等职业学校"/>
        <filter val="新疆商贸经济学校"/>
        <filter val="塔城市"/>
        <filter val="昌吉职业技术学院"/>
        <filter val="疏附县职业高中"/>
        <filter val="哈巴河县"/>
        <filter val="塔什库尔干县职业高中学校"/>
        <filter val="伽师县技工学校"/>
        <filter val="克州技工学校"/>
        <filter val="岳普湖县中等职业技术学校"/>
        <filter val="乌苏市"/>
        <filter val="奎屯市"/>
        <filter val="教育局直属（吐鲁番市本级）"/>
        <filter val="博州中等职业技术学院（中专部）"/>
        <filter val="富蕴县"/>
        <filter val="疏附县"/>
        <filter val="鄯善县"/>
        <filter val="阿合奇县职业高中学校"/>
        <filter val="哈密市高级技工学校"/>
        <filter val="霍尔果斯市技工学校"/>
        <filter val="新疆理工学院"/>
        <filter val="阿克苏技师学院"/>
        <filter val="伊州区"/>
        <filter val="博湖县"/>
        <filter val="岳普湖县"/>
        <filter val="呼图壁县技工学校"/>
        <filter val="巩留县职业技术学校"/>
        <filter val="库尔勒市"/>
        <filter val="新疆交通技师培训学院"/>
        <filter val="教育局直属代管(塔城地区本级)"/>
        <filter val="拜城县技工学校"/>
        <filter val="额敏县职业高级中学"/>
        <filter val="福海县技工学校"/>
        <filter val="塔城地区乌苏职业技术学校"/>
        <filter val="尼勒克县职业技术学校"/>
        <filter val="新疆安装工程学校"/>
        <filter val="皮山县技工学校"/>
        <filter val="新疆铁路技师培训学院"/>
        <filter val="新疆师范大学附属中学"/>
        <filter val="天山区"/>
        <filter val="鄯善县职业高中"/>
        <filter val="伊犁州职业中专（师范）学校"/>
        <filter val="塔城地区卫生学校"/>
        <filter val="塔城地区师范学校"/>
        <filter val="阿勒泰地区卫生学校"/>
        <filter val="阿勒泰地区师范学校"/>
        <filter val="策勒县技工学校"/>
        <filter val="岳普湖县技工学校"/>
        <filter val="乌鲁木齐市"/>
        <filter val="哈密职业技术学院"/>
        <filter val="新市区"/>
        <filter val="阿克陶县职业高中"/>
        <filter val="托克逊县"/>
        <filter val="阿勒泰地区高级技工学校"/>
        <filter val="巴楚县技工学校"/>
        <filter val="霍城县技工学校"/>
        <filter val="克州职业技术学校"/>
        <filter val="库车市"/>
        <filter val="新疆交通职业技术学院"/>
        <filter val="新源县技工学校"/>
        <filter val="玛纳斯县中等职业技术学校"/>
        <filter val="阿勒泰地区职业技术学校"/>
        <filter val="木垒县技工学校"/>
        <filter val="新大附属旅游服务技工学校"/>
        <filter val="新疆能源职业技术学院"/>
        <filter val="新疆应用职业技术学院"/>
        <filter val="巴州和硕县高级中学"/>
        <filter val="新疆维吾尔医学高等专科学校（中专部）"/>
        <filter val="博州"/>
        <filter val="尼勒克县技工学校"/>
        <filter val="昭苏县职业技术学校"/>
        <filter val="特克斯县职业技术学校"/>
        <filter val="阿克苏工业职业技术学院"/>
        <filter val="新疆天山职业技术大学"/>
        <filter val="乌鲁木齐职业大学"/>
        <filter val="博尔塔拉职业技术学院"/>
        <filter val="沙依巴克区"/>
        <filter val="英吉沙县职业高中"/>
        <filter val="泽普县"/>
        <filter val="托克逊县技工学校"/>
        <filter val="巴州红旗高级技工学校"/>
        <filter val="乌什县职业中学"/>
        <filter val="新疆建设职业技术学院（中专部）"/>
        <filter val="阿图什市中等职业技术学校"/>
        <filter val="和田地区中等职业技术学校"/>
        <filter val="乌鲁木齐新东方技工学校"/>
        <filter val="和田县技工学校"/>
        <filter val="墨玉县技工学校"/>
        <filter val="温宿县技工学校"/>
        <filter val="伊犁师范大学"/>
        <filter val="乌什县"/>
        <filter val="民丰县"/>
        <filter val="巴州卫生学校"/>
        <filter val="巴州师范学校"/>
        <filter val="乌鲁木齐市米东区职业中等专业学校"/>
        <filter val="墨玉县职业技术高中学校"/>
        <filter val="塔城地区中等职业技术学校"/>
        <filter val="和田师范专科学校"/>
        <filter val="新疆大学"/>
        <filter val="克拉玛依职业技术学院（中专部）"/>
        <filter val="教育局直属代管（阿克苏地区本级）"/>
        <filter val="疏勒县"/>
        <filter val="乌鲁木齐市城市科技技工学校"/>
        <filter val="巴州红旗中等职业学校"/>
        <filter val="乌鲁木齐市财政会计职业学校"/>
        <filter val="伊犁州体育运动学校"/>
        <filter val="伊宁市职业高中学校"/>
        <filter val="乌鲁木齐市本级"/>
        <filter val="自治区本级"/>
        <filter val="伊犁州"/>
        <filter val="吉木乃县"/>
        <filter val="富蕴县技工学校"/>
        <filter val="新疆体育职业技术学院"/>
        <filter val="新疆现代职业技术学院"/>
        <filter val="新疆农业大学附属中学"/>
        <filter val="米东区"/>
        <filter val="高昌区"/>
      </filters>
    </filterColumn>
    <extLst/>
  </autoFilter>
  <mergeCells count="24">
    <mergeCell ref="A1:U1"/>
    <mergeCell ref="A2:U2"/>
    <mergeCell ref="A3:U3"/>
    <mergeCell ref="F4:M4"/>
    <mergeCell ref="N4:S4"/>
    <mergeCell ref="T4:U4"/>
    <mergeCell ref="N5:O5"/>
    <mergeCell ref="P5:Q5"/>
    <mergeCell ref="R5:S5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T5:T6"/>
    <mergeCell ref="U5:U6"/>
  </mergeCells>
  <pageMargins left="0.357638888888889" right="0.161111111111111" top="0.409027777777778" bottom="0.2125" header="0.5" footer="0.5"/>
  <pageSetup paperSize="9" scale="61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WWO_wpscloud_20230714102515-7ba1adac88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原表</vt:lpstr>
      <vt:lpstr>和田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杜丽芳</dc:creator>
  <cp:lastModifiedBy>admin</cp:lastModifiedBy>
  <dcterms:created xsi:type="dcterms:W3CDTF">2024-05-08T21:08:00Z</dcterms:created>
  <dcterms:modified xsi:type="dcterms:W3CDTF">2024-05-27T08:46:14Z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KSOReadingLayout">
    <vt:bool>true</vt:bool>
  </property>
</Properties>
</file>