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9238" windowHeight="13445" activeTab="3"/>
  </bookViews>
  <sheets>
    <sheet name="汇总" sheetId="9" r:id="rId1"/>
    <sheet name="附件1 残疾人事业发展补助资金" sheetId="4" r:id="rId2"/>
    <sheet name="附件2 中央专项彩票公益金" sheetId="5" r:id="rId3"/>
    <sheet name="附件3 和田" sheetId="6" r:id="rId4"/>
    <sheet name="附件4 和田地区" sheetId="7" r:id="rId5"/>
    <sheet name="附件5" sheetId="8" r:id="rId6"/>
  </sheets>
  <definedNames>
    <definedName name="_xlnm.Print_Area" localSheetId="1">'附件1 残疾人事业发展补助资金'!$A$1:$R$17</definedName>
    <definedName name="_xlnm.Print_Area" localSheetId="2">'附件2 中央专项彩票公益金'!$A$1:$L$15</definedName>
  </definedNames>
  <calcPr calcId="144525"/>
</workbook>
</file>

<file path=xl/sharedStrings.xml><?xml version="1.0" encoding="utf-8"?>
<sst xmlns="http://schemas.openxmlformats.org/spreadsheetml/2006/main" count="324" uniqueCount="167">
  <si>
    <t>和田地区</t>
  </si>
  <si>
    <t>皮山县</t>
  </si>
  <si>
    <t>墨玉县</t>
  </si>
  <si>
    <t>和田县</t>
  </si>
  <si>
    <t>洛浦县</t>
  </si>
  <si>
    <t>策勒县</t>
  </si>
  <si>
    <t>于田县</t>
  </si>
  <si>
    <t>和田市</t>
  </si>
  <si>
    <t>地区残联</t>
  </si>
  <si>
    <t>附件1</t>
  </si>
  <si>
    <t>2019年第二批中央财政残疾人事业发展补助资金（一般公共预算）分配表</t>
  </si>
  <si>
    <t>单位：万元</t>
  </si>
  <si>
    <t>县市   项目</t>
  </si>
  <si>
    <t>残疾人康复</t>
  </si>
  <si>
    <t>阳光家园计划</t>
  </si>
  <si>
    <t>农村残疾人实用技术培训及青壮年文盲扫盲培训</t>
  </si>
  <si>
    <t>燃油补贴</t>
  </si>
  <si>
    <t>合计</t>
  </si>
  <si>
    <t>备注</t>
  </si>
  <si>
    <t>基本辅助器具适配</t>
  </si>
  <si>
    <t>残疾人基本康复服务</t>
  </si>
  <si>
    <t>小计</t>
  </si>
  <si>
    <t>托养机构</t>
  </si>
  <si>
    <t>实用技术培训</t>
  </si>
  <si>
    <t>扫盲培训</t>
  </si>
  <si>
    <t>任务数（人）</t>
  </si>
  <si>
    <t>适配
服务费</t>
  </si>
  <si>
    <t>辅助器具购置费</t>
  </si>
  <si>
    <t>补助资金</t>
  </si>
  <si>
    <t>栏次</t>
  </si>
  <si>
    <t>2=1*100元/人</t>
  </si>
  <si>
    <t>3=1*900元/人</t>
  </si>
  <si>
    <t>5=4*190元/人</t>
  </si>
  <si>
    <t>8=7*3000元/人</t>
  </si>
  <si>
    <t>10=9*500元/人</t>
  </si>
  <si>
    <t>12=11*1000元/人</t>
  </si>
  <si>
    <t>13=10+12</t>
  </si>
  <si>
    <t>15=14*260元/人</t>
  </si>
  <si>
    <t>补助深度贫困县612.126万元，分别分配到皮山县、墨玉县、和田市、策勒县、和田县、洛浦县、于田县。</t>
  </si>
  <si>
    <t>附件2</t>
  </si>
  <si>
    <t>2019年第二批中央财政残疾人事业发展补助资金（专项彩票公益金）分配表</t>
  </si>
  <si>
    <t>县市        项目</t>
  </si>
  <si>
    <t>残疾人助学</t>
  </si>
  <si>
    <t>贫困重度残疾人家庭无障碍改造</t>
  </si>
  <si>
    <t>残疾人康复和托养机构设备补贴</t>
  </si>
  <si>
    <t>残疾儿童康复救助</t>
  </si>
  <si>
    <t>残疾人中高等教育专项经费</t>
  </si>
  <si>
    <t>康复机构设备补贴</t>
  </si>
  <si>
    <t>托养机构设备补贴</t>
  </si>
  <si>
    <t>户数</t>
  </si>
  <si>
    <t>2=1*17000元/人</t>
  </si>
  <si>
    <t>6=5*3500元/人</t>
  </si>
  <si>
    <t>9=7+8</t>
  </si>
  <si>
    <t>补助深度贫困县245万元，分别分配到皮山县、墨玉县、和田市、策勒县、和田县、洛浦县、于田县。</t>
  </si>
  <si>
    <t>附件3：</t>
  </si>
  <si>
    <t>中央对地方专项转移支付区域绩效目标表</t>
  </si>
  <si>
    <r>
      <rPr>
        <sz val="12"/>
        <rFont val="宋体"/>
        <charset val="134"/>
      </rPr>
      <t>（2019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年度</t>
    </r>
    <r>
      <rPr>
        <sz val="12"/>
        <rFont val="Times New Roman"/>
        <charset val="0"/>
      </rPr>
      <t xml:space="preserve">     </t>
    </r>
    <r>
      <rPr>
        <sz val="12"/>
        <rFont val="宋体"/>
        <charset val="134"/>
      </rPr>
      <t>一般公共预算）</t>
    </r>
  </si>
  <si>
    <t>专项名称</t>
  </si>
  <si>
    <t>残疾人事业发展补助资金（一般公共预算）--和田地区</t>
  </si>
  <si>
    <t>中央主管部门</t>
  </si>
  <si>
    <t>中国残联</t>
  </si>
  <si>
    <t>专项实施期</t>
  </si>
  <si>
    <t>2019年</t>
  </si>
  <si>
    <t>省级财政部门</t>
  </si>
  <si>
    <t>新疆维吾尔自治区财政厅</t>
  </si>
  <si>
    <t>省级主管部门</t>
  </si>
  <si>
    <t>新疆维吾尔自治区残联</t>
  </si>
  <si>
    <t>资金
情况
（万元）</t>
  </si>
  <si>
    <t xml:space="preserve">  实施期金额：</t>
  </si>
  <si>
    <t xml:space="preserve">  年度金额：</t>
  </si>
  <si>
    <t xml:space="preserve">        其中：中央补助</t>
  </si>
  <si>
    <t xml:space="preserve">      其中：中央补助</t>
  </si>
  <si>
    <t xml:space="preserve">              地方资金</t>
  </si>
  <si>
    <t xml:space="preserve">           地方资金</t>
  </si>
  <si>
    <t>总
体
目
标</t>
  </si>
  <si>
    <t>实施期目标</t>
  </si>
  <si>
    <t>年度目标</t>
  </si>
  <si>
    <t xml:space="preserve">目标1：通过开展残疾人基本康复服务项目年度工作，为残疾人配置辅助器具，为肢体、视力、精神、智力残疾人提供基本康复服务，努力提高受助残疾人生活自理和社会参与能力。
目标2：制定方案，开展残疾人青壮年扫盲年度工作，探索工作方式。完成农村实用技术培训年度工作，提高残疾人劳动技能。
目标3：通过“阳光家园计划”项目年度工作的实施，提升社会公众及媒体关注度；
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</si>
  <si>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</si>
  <si>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</si>
  <si>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</si>
  <si>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</si>
  <si>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</si>
  <si>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</si>
  <si>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</si>
  <si>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>配置辅助器具残疾人人数</t>
  </si>
  <si>
    <t>≥3358人</t>
  </si>
  <si>
    <t>得到基本康复服务的残疾人人数</t>
  </si>
  <si>
    <t>≥1254人</t>
  </si>
  <si>
    <t>中西部地区15—50周岁残疾人青壮年接受扫盲教育人数</t>
  </si>
  <si>
    <t>≥1000人</t>
  </si>
  <si>
    <t>接受农村实用技术培训人数</t>
  </si>
  <si>
    <t>≥1730人</t>
  </si>
  <si>
    <t>资助接受托养服务人次</t>
  </si>
  <si>
    <t>≥220人</t>
  </si>
  <si>
    <t>质量指标</t>
  </si>
  <si>
    <t>配发的辅助器具合格率</t>
  </si>
  <si>
    <t>≥100%</t>
  </si>
  <si>
    <t>残疾人接受基本康复服务率</t>
  </si>
  <si>
    <t>≥75%</t>
  </si>
  <si>
    <t>接受农村实用技术培训残疾人掌握的生产技能数量</t>
  </si>
  <si>
    <t>1-2门</t>
  </si>
  <si>
    <t>成本指标</t>
  </si>
  <si>
    <t>残疾人托养人均标准</t>
  </si>
  <si>
    <t>2000元/人</t>
  </si>
  <si>
    <t>农村实用技术培训人均标准</t>
  </si>
  <si>
    <t>500元/人</t>
  </si>
  <si>
    <t>残疾青壮年扫盲培训人均标准</t>
  </si>
  <si>
    <t>1000元/人</t>
  </si>
  <si>
    <t>残疾人基本辅助器具适配服务人均标准</t>
  </si>
  <si>
    <t>残疾人基本康复服务人均标准</t>
  </si>
  <si>
    <t>190元/人</t>
  </si>
  <si>
    <t>时效指标</t>
  </si>
  <si>
    <t>项目实施进度</t>
  </si>
  <si>
    <t>效益指标</t>
  </si>
  <si>
    <t>社会效益
指标</t>
  </si>
  <si>
    <t>提高残疾人及其家庭生活水平率</t>
  </si>
  <si>
    <t>≥70%</t>
  </si>
  <si>
    <t>提高残疾人融入社会能力率</t>
  </si>
  <si>
    <t>≥80%</t>
  </si>
  <si>
    <t>接受扫盲和农村实用技术培训残疾人受教育水平和生活生产能力</t>
  </si>
  <si>
    <t>有所提高</t>
  </si>
  <si>
    <t>关心、理解和支持残疾人的社会氛围</t>
  </si>
  <si>
    <t>有所改善</t>
  </si>
  <si>
    <t>可持续影响指标</t>
  </si>
  <si>
    <t>提高残疾人生活水平和融入社会能力</t>
  </si>
  <si>
    <t>中长期</t>
  </si>
  <si>
    <t>满意度指标</t>
  </si>
  <si>
    <t>服务对象
满意度指标</t>
  </si>
  <si>
    <t>残疾人及其家属对残疾人康复服务满意度</t>
  </si>
  <si>
    <t>受托残疾人及家庭满意度</t>
  </si>
  <si>
    <t>接受扫盲和农村实用技术培训残疾人满意度</t>
  </si>
  <si>
    <t>附件4：</t>
  </si>
  <si>
    <r>
      <rPr>
        <sz val="12"/>
        <rFont val="宋体"/>
        <charset val="134"/>
      </rPr>
      <t>（2019年度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中央彩票公益金）</t>
    </r>
  </si>
  <si>
    <t>残疾人事业发展补助资金（中央彩票公益金）--和田地区</t>
  </si>
  <si>
    <t xml:space="preserve">    目标1：为0-6岁视力、听力、肢体、智力、孤独症儿童提供助听器验配、功能训练、康复训练等服务，显著改善残疾儿童功能状况，增强自理和社会参与能力。为符合手术条件的聋儿，提供人工耳蜗的验配，术后功能训练、康复训练等服务，显著改善残疾儿童功能状况，增强自理和社会参与能力。
    目标2：为全疆深度贫困县不少于400名贫困残疾人家庭实施无障碍改造，包括地面平整及坡化、低位灶台（盲人家庭灶台有煤气泄漏报警装置）、房门改造、坐便器改造、安装卫生间热水器、扶手或抓杆（洗手池扶手、坐便器扶手、淋浴扶手）、浴凳及改善残疾人家居卫生条件的其他设施等无障碍设施改造。
    目标3：通过对全疆已建成的康复和托养中心补助设备资金，使其尽快投入使用，满足残疾人康复和托养需求。</t>
  </si>
  <si>
    <t>受助各类残疾儿童人数</t>
  </si>
  <si>
    <t>≥50人</t>
  </si>
  <si>
    <t>贫困残疾人家庭无障碍改造的户数</t>
  </si>
  <si>
    <t>≥400户</t>
  </si>
  <si>
    <t>补助设备款的康复、托养中心个数</t>
  </si>
  <si>
    <t xml:space="preserve">≥2个 </t>
  </si>
  <si>
    <t xml:space="preserve">≥2个  </t>
  </si>
  <si>
    <t>项目完成时间</t>
  </si>
  <si>
    <t>有需求的残疾儿童得到基本康复的覆盖率</t>
  </si>
  <si>
    <t>社会效益         指标</t>
  </si>
  <si>
    <t>通过家庭无障碍改造，改善残疾人居家环境率</t>
  </si>
  <si>
    <t>残疾儿童及其亲友对康复服务的满意度</t>
  </si>
  <si>
    <t>残疾人亲友对无障碍改造满意度</t>
  </si>
  <si>
    <t>附件5：</t>
  </si>
  <si>
    <t>自治区财政资金使用跟踪反馈表</t>
  </si>
  <si>
    <t>县市（单位）名称：</t>
  </si>
  <si>
    <t>序号</t>
  </si>
  <si>
    <t>收到的财政专项资金名称</t>
  </si>
  <si>
    <t>文 号</t>
  </si>
  <si>
    <t>资金金额</t>
  </si>
  <si>
    <t>实际支出金额</t>
  </si>
  <si>
    <t>资金支出方向</t>
  </si>
  <si>
    <t>未支出金额</t>
  </si>
  <si>
    <t>实际支出
进度</t>
  </si>
  <si>
    <t>未按计划或预算执行要求支出的原因</t>
  </si>
  <si>
    <t>整改措施及整改时间</t>
  </si>
  <si>
    <t>1</t>
  </si>
  <si>
    <t>…</t>
  </si>
  <si>
    <t>说明：1.县市（单位）根据实际收到财政专项资金情况自行添加行（勿修改表格格式）。</t>
  </si>
  <si>
    <t xml:space="preserve">     2.本表统计财政部门下达的一般公共预算和政府性基金支出情况，资金支出金额以国库集中支付数据为准。</t>
  </si>
  <si>
    <t xml:space="preserve">     3.请各县市（单位）于每月月末之前，将当月财政资金使用情况反馈至地区财政局社保科。</t>
  </si>
</sst>
</file>

<file path=xl/styles.xml><?xml version="1.0" encoding="utf-8"?>
<styleSheet xmlns="http://schemas.openxmlformats.org/spreadsheetml/2006/main">
  <numFmts count="12">
    <numFmt numFmtId="176" formatCode="0.0_ "/>
    <numFmt numFmtId="177" formatCode="0.00_ "/>
    <numFmt numFmtId="178" formatCode="0_ "/>
    <numFmt numFmtId="179" formatCode="0.0"/>
    <numFmt numFmtId="41" formatCode="_ * #,##0_ ;_ * \-#,##0_ ;_ * &quot;-&quot;_ ;_ @_ "/>
    <numFmt numFmtId="44" formatCode="_ &quot;￥&quot;* #,##0.00_ ;_ &quot;￥&quot;* \-#,##0.00_ ;_ &quot;￥&quot;* &quot;-&quot;??_ ;_ @_ "/>
    <numFmt numFmtId="180" formatCode="yyyy&quot;年&quot;mm&quot;月&quot;dd&quot;日&quot;"/>
    <numFmt numFmtId="43" formatCode="_ * #,##0.00_ ;_ * \-#,##0.00_ ;_ * &quot;-&quot;??_ ;_ @_ "/>
    <numFmt numFmtId="181" formatCode="0.000_ "/>
    <numFmt numFmtId="42" formatCode="_ &quot;￥&quot;* #,##0_ ;_ &quot;￥&quot;* \-#,##0_ ;_ &quot;￥&quot;* &quot;-&quot;_ ;_ @_ "/>
    <numFmt numFmtId="182" formatCode="#,##0.00_ ;[Red]\-#,##0.00\ "/>
    <numFmt numFmtId="183" formatCode="0.0%"/>
  </numFmts>
  <fonts count="4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20"/>
      <color theme="1"/>
      <name val="方正小标宋_GBK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rgb="FFFF0000"/>
      <name val="宋体"/>
      <charset val="134"/>
    </font>
    <font>
      <u/>
      <sz val="11"/>
      <color theme="1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2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 diagonalDown="true">
      <left style="thin">
        <color auto="true"/>
      </left>
      <right style="thin">
        <color auto="true"/>
      </right>
      <top style="thin">
        <color auto="true"/>
      </top>
      <bottom/>
      <diagonal style="thin">
        <color auto="true"/>
      </diagonal>
    </border>
    <border diagonalDown="true">
      <left style="thin">
        <color auto="true"/>
      </left>
      <right style="thin">
        <color auto="true"/>
      </right>
      <top/>
      <bottom/>
      <diagonal style="thin">
        <color auto="true"/>
      </diagonal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 diagonalDown="true"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 style="thin">
        <color auto="true"/>
      </diagonal>
    </border>
    <border>
      <left style="thin">
        <color auto="true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9" borderId="0" applyNumberFormat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32" fillId="14" borderId="22" applyNumberFormat="false" applyAlignment="false" applyProtection="false">
      <alignment vertical="center"/>
    </xf>
    <xf numFmtId="0" fontId="38" fillId="21" borderId="26" applyNumberFormat="false" applyAlignment="false" applyProtection="false">
      <alignment vertical="center"/>
    </xf>
    <xf numFmtId="0" fontId="42" fillId="29" borderId="0" applyNumberFormat="false" applyBorder="false" applyAlignment="false" applyProtection="false">
      <alignment vertical="center"/>
    </xf>
    <xf numFmtId="0" fontId="34" fillId="0" borderId="20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9" fillId="0" borderId="20" applyNumberFormat="false" applyFill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6" fillId="11" borderId="0" applyNumberFormat="false" applyBorder="false" applyAlignment="false" applyProtection="false">
      <alignment vertical="center"/>
    </xf>
    <xf numFmtId="0" fontId="37" fillId="0" borderId="25" applyNumberFormat="false" applyFill="false" applyAlignment="false" applyProtection="false">
      <alignment vertical="center"/>
    </xf>
    <xf numFmtId="0" fontId="36" fillId="0" borderId="24" applyNumberFormat="false" applyFill="false" applyAlignment="false" applyProtection="false">
      <alignment vertical="center"/>
    </xf>
    <xf numFmtId="0" fontId="25" fillId="10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26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" fillId="0" borderId="0">
      <alignment vertical="center"/>
    </xf>
    <xf numFmtId="0" fontId="25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3" fillId="0" borderId="23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5" fillId="12" borderId="0" applyNumberFormat="false" applyBorder="false" applyAlignment="false" applyProtection="false">
      <alignment vertical="center"/>
    </xf>
    <xf numFmtId="0" fontId="0" fillId="25" borderId="27" applyNumberFormat="false" applyFont="false" applyAlignment="false" applyProtection="false">
      <alignment vertical="center"/>
    </xf>
    <xf numFmtId="0" fontId="26" fillId="3" borderId="0" applyNumberFormat="false" applyBorder="false" applyAlignment="false" applyProtection="false">
      <alignment vertical="center"/>
    </xf>
    <xf numFmtId="0" fontId="41" fillId="27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43" fillId="30" borderId="0" applyNumberFormat="false" applyBorder="false" applyAlignment="false" applyProtection="false">
      <alignment vertical="center"/>
    </xf>
    <xf numFmtId="0" fontId="31" fillId="14" borderId="21" applyNumberFormat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26" fillId="32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0" fontId="26" fillId="3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25" fillId="16" borderId="0" applyNumberFormat="false" applyBorder="false" applyAlignment="false" applyProtection="false">
      <alignment vertical="center"/>
    </xf>
    <xf numFmtId="0" fontId="35" fillId="18" borderId="21" applyNumberFormat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0" fontId="26" fillId="6" borderId="0" applyNumberFormat="false" applyBorder="false" applyAlignment="false" applyProtection="false">
      <alignment vertical="center"/>
    </xf>
    <xf numFmtId="0" fontId="25" fillId="5" borderId="0" applyNumberFormat="false" applyBorder="false" applyAlignment="false" applyProtection="false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26" applyFont="true" applyFill="true" applyAlignment="true">
      <alignment horizontal="left" vertical="center"/>
    </xf>
    <xf numFmtId="0" fontId="3" fillId="0" borderId="0" xfId="26" applyFont="true" applyFill="true" applyAlignment="true">
      <alignment horizontal="left" vertical="center"/>
    </xf>
    <xf numFmtId="0" fontId="2" fillId="0" borderId="0" xfId="26" applyFont="true" applyFill="true" applyAlignment="true">
      <alignment vertical="center"/>
    </xf>
    <xf numFmtId="0" fontId="4" fillId="0" borderId="0" xfId="26" applyFont="true" applyFill="true" applyBorder="true" applyAlignment="true">
      <alignment horizontal="center" vertical="center"/>
    </xf>
    <xf numFmtId="0" fontId="5" fillId="2" borderId="0" xfId="26" applyFont="true" applyFill="true" applyBorder="true" applyAlignment="true">
      <alignment vertical="center"/>
    </xf>
    <xf numFmtId="0" fontId="2" fillId="2" borderId="0" xfId="26" applyFont="true" applyFill="true" applyBorder="true" applyAlignment="true">
      <alignment vertical="center" wrapText="true"/>
    </xf>
    <xf numFmtId="0" fontId="6" fillId="2" borderId="0" xfId="26" applyFont="true" applyFill="true" applyBorder="true" applyAlignment="true">
      <alignment vertical="center"/>
    </xf>
    <xf numFmtId="49" fontId="5" fillId="2" borderId="1" xfId="26" applyNumberFormat="true" applyFont="true" applyFill="true" applyBorder="true" applyAlignment="true">
      <alignment horizontal="center" vertical="center" wrapText="true"/>
    </xf>
    <xf numFmtId="0" fontId="7" fillId="0" borderId="1" xfId="26" applyFont="true" applyFill="true" applyBorder="true" applyAlignment="true">
      <alignment horizontal="center" vertical="center" wrapText="true"/>
    </xf>
    <xf numFmtId="49" fontId="5" fillId="2" borderId="2" xfId="26" applyNumberFormat="true" applyFont="true" applyFill="true" applyBorder="true" applyAlignment="true">
      <alignment horizontal="center" vertical="center" wrapText="true"/>
    </xf>
    <xf numFmtId="0" fontId="8" fillId="0" borderId="2" xfId="26" applyFont="true" applyFill="true" applyBorder="true" applyAlignment="true">
      <alignment horizontal="center" vertical="center" wrapText="true"/>
    </xf>
    <xf numFmtId="49" fontId="8" fillId="2" borderId="2" xfId="26" applyNumberFormat="true" applyFont="true" applyFill="true" applyBorder="true" applyAlignment="true">
      <alignment horizontal="center" vertical="center" wrapText="true"/>
    </xf>
    <xf numFmtId="49" fontId="6" fillId="2" borderId="2" xfId="26" applyNumberFormat="true" applyFont="true" applyFill="true" applyBorder="true" applyAlignment="true">
      <alignment horizontal="left" vertical="center" wrapText="true"/>
    </xf>
    <xf numFmtId="180" fontId="8" fillId="2" borderId="2" xfId="26" applyNumberFormat="true" applyFont="true" applyFill="true" applyBorder="true" applyAlignment="true">
      <alignment horizontal="left" vertical="center" wrapText="true"/>
    </xf>
    <xf numFmtId="0" fontId="8" fillId="0" borderId="3" xfId="26" applyFont="true" applyFill="true" applyBorder="true" applyAlignment="true">
      <alignment horizontal="center" vertical="center"/>
    </xf>
    <xf numFmtId="0" fontId="2" fillId="0" borderId="3" xfId="26" applyFont="true" applyFill="true" applyBorder="true" applyAlignment="true">
      <alignment vertical="center" wrapText="true"/>
    </xf>
    <xf numFmtId="0" fontId="2" fillId="0" borderId="3" xfId="26" applyFont="true" applyFill="true" applyBorder="true" applyAlignment="true">
      <alignment vertical="center"/>
    </xf>
    <xf numFmtId="0" fontId="9" fillId="0" borderId="3" xfId="26" applyFont="true" applyFill="true" applyBorder="true" applyAlignment="true">
      <alignment horizontal="left" vertical="center" wrapText="true"/>
    </xf>
    <xf numFmtId="0" fontId="2" fillId="0" borderId="4" xfId="26" applyFont="true" applyFill="true" applyBorder="true" applyAlignment="true">
      <alignment vertical="center"/>
    </xf>
    <xf numFmtId="0" fontId="7" fillId="2" borderId="0" xfId="26" applyFont="true" applyFill="true" applyBorder="true" applyAlignment="true">
      <alignment vertical="center"/>
    </xf>
    <xf numFmtId="0" fontId="10" fillId="2" borderId="0" xfId="26" applyFont="true" applyFill="true" applyBorder="true" applyAlignment="true">
      <alignment vertical="center"/>
    </xf>
    <xf numFmtId="0" fontId="2" fillId="2" borderId="0" xfId="26" applyFont="true" applyFill="true" applyBorder="true" applyAlignment="true">
      <alignment vertical="center"/>
    </xf>
    <xf numFmtId="182" fontId="8" fillId="2" borderId="2" xfId="26" applyNumberFormat="true" applyFont="true" applyFill="true" applyBorder="true" applyAlignment="true">
      <alignment horizontal="right" vertical="center" wrapText="true"/>
    </xf>
    <xf numFmtId="183" fontId="8" fillId="2" borderId="2" xfId="26" applyNumberFormat="true" applyFont="true" applyFill="true" applyBorder="true" applyAlignment="true">
      <alignment horizontal="right" vertical="center" wrapText="true"/>
    </xf>
    <xf numFmtId="0" fontId="11" fillId="0" borderId="3" xfId="26" applyFont="true" applyFill="true" applyBorder="true" applyAlignment="true">
      <alignment horizontal="centerContinuous" vertical="center" wrapText="true"/>
    </xf>
    <xf numFmtId="0" fontId="6" fillId="2" borderId="0" xfId="26" applyFont="true" applyFill="true" applyBorder="true" applyAlignment="true">
      <alignment horizontal="right" vertical="center"/>
    </xf>
    <xf numFmtId="183" fontId="8" fillId="2" borderId="2" xfId="26" applyNumberFormat="true" applyFont="true" applyFill="true" applyBorder="true" applyAlignment="true">
      <alignment horizontal="left" vertical="center" wrapText="true"/>
    </xf>
    <xf numFmtId="0" fontId="2" fillId="0" borderId="3" xfId="26" applyFont="true" applyFill="true" applyBorder="true" applyAlignment="true">
      <alignment horizontal="center" vertical="center"/>
    </xf>
    <xf numFmtId="0" fontId="12" fillId="0" borderId="0" xfId="1" applyFont="true" applyFill="true" applyAlignment="true">
      <alignment vertical="center" wrapText="true"/>
    </xf>
    <xf numFmtId="0" fontId="1" fillId="0" borderId="0" xfId="1" applyFill="true" applyAlignment="true">
      <alignment vertical="center" wrapText="true"/>
    </xf>
    <xf numFmtId="0" fontId="13" fillId="0" borderId="0" xfId="1" applyFont="true" applyFill="true" applyAlignment="true">
      <alignment vertical="center"/>
    </xf>
    <xf numFmtId="0" fontId="13" fillId="0" borderId="0" xfId="1" applyFont="true" applyFill="true" applyAlignment="true">
      <alignment vertical="center" wrapText="true"/>
    </xf>
    <xf numFmtId="0" fontId="14" fillId="0" borderId="0" xfId="1" applyFont="true" applyFill="true" applyAlignment="true">
      <alignment horizontal="center" vertical="center" wrapText="true"/>
    </xf>
    <xf numFmtId="0" fontId="1" fillId="0" borderId="0" xfId="1" applyFont="true" applyFill="true" applyAlignment="true">
      <alignment horizontal="center" vertical="center" wrapText="true"/>
    </xf>
    <xf numFmtId="0" fontId="12" fillId="0" borderId="5" xfId="1" applyFont="true" applyFill="true" applyBorder="true" applyAlignment="true">
      <alignment vertical="center"/>
    </xf>
    <xf numFmtId="0" fontId="12" fillId="0" borderId="5" xfId="1" applyFont="true" applyFill="true" applyBorder="true" applyAlignment="true">
      <alignment vertical="center" wrapText="true"/>
    </xf>
    <xf numFmtId="0" fontId="12" fillId="0" borderId="0" xfId="1" applyFont="true" applyFill="true" applyBorder="true" applyAlignment="true">
      <alignment vertical="center" wrapText="true"/>
    </xf>
    <xf numFmtId="0" fontId="15" fillId="0" borderId="3" xfId="1" applyFont="true" applyFill="true" applyBorder="true" applyAlignment="true">
      <alignment horizontal="center" vertical="center" wrapText="true"/>
    </xf>
    <xf numFmtId="0" fontId="15" fillId="0" borderId="6" xfId="1" applyFont="true" applyFill="true" applyBorder="true" applyAlignment="true">
      <alignment horizontal="center" vertical="center" wrapText="true"/>
    </xf>
    <xf numFmtId="0" fontId="15" fillId="0" borderId="7" xfId="1" applyFont="true" applyFill="true" applyBorder="true" applyAlignment="true">
      <alignment horizontal="center" vertical="center" wrapText="true"/>
    </xf>
    <xf numFmtId="0" fontId="15" fillId="0" borderId="8" xfId="1" applyFont="true" applyFill="true" applyBorder="true" applyAlignment="true">
      <alignment horizontal="center" vertical="center" wrapText="true"/>
    </xf>
    <xf numFmtId="0" fontId="15" fillId="0" borderId="3" xfId="1" applyFont="true" applyFill="true" applyBorder="true" applyAlignment="true">
      <alignment horizontal="left" vertical="center" wrapText="true"/>
    </xf>
    <xf numFmtId="0" fontId="15" fillId="0" borderId="6" xfId="1" applyFont="true" applyFill="true" applyBorder="true" applyAlignment="true">
      <alignment horizontal="left" vertical="center" wrapText="true"/>
    </xf>
    <xf numFmtId="0" fontId="15" fillId="0" borderId="7" xfId="1" applyFont="true" applyFill="true" applyBorder="true" applyAlignment="true">
      <alignment horizontal="left" vertical="center" wrapText="true"/>
    </xf>
    <xf numFmtId="0" fontId="15" fillId="0" borderId="9" xfId="1" applyFont="true" applyFill="true" applyBorder="true" applyAlignment="true">
      <alignment horizontal="center" vertical="center" wrapText="true"/>
    </xf>
    <xf numFmtId="0" fontId="16" fillId="0" borderId="6" xfId="0" applyFont="true" applyFill="true" applyBorder="true" applyAlignment="true">
      <alignment horizontal="left" vertical="center" wrapText="true"/>
    </xf>
    <xf numFmtId="0" fontId="15" fillId="0" borderId="10" xfId="1" applyFont="true" applyFill="true" applyBorder="true" applyAlignment="true">
      <alignment horizontal="center" vertical="center" wrapText="true"/>
    </xf>
    <xf numFmtId="0" fontId="8" fillId="0" borderId="3" xfId="1" applyFont="true" applyFill="true" applyBorder="true" applyAlignment="true">
      <alignment horizontal="center" vertical="center" wrapText="true"/>
    </xf>
    <xf numFmtId="0" fontId="15" fillId="0" borderId="8" xfId="1" applyFont="true" applyFill="true" applyBorder="true" applyAlignment="true">
      <alignment horizontal="left" vertical="center" wrapText="true"/>
    </xf>
    <xf numFmtId="0" fontId="16" fillId="0" borderId="7" xfId="0" applyFont="true" applyFill="true" applyBorder="true" applyAlignment="true">
      <alignment horizontal="left" vertical="center" wrapText="true"/>
    </xf>
    <xf numFmtId="0" fontId="16" fillId="0" borderId="8" xfId="0" applyFont="true" applyFill="true" applyBorder="true" applyAlignment="true">
      <alignment horizontal="left" vertical="center" wrapText="true"/>
    </xf>
    <xf numFmtId="0" fontId="16" fillId="0" borderId="3" xfId="0" applyFont="true" applyFill="true" applyBorder="true" applyAlignment="true">
      <alignment horizontal="center" vertical="center" wrapText="true"/>
    </xf>
    <xf numFmtId="57" fontId="15" fillId="0" borderId="3" xfId="1" applyNumberFormat="true" applyFont="true" applyFill="true" applyBorder="true" applyAlignment="true">
      <alignment horizontal="center" vertical="center" wrapText="true"/>
    </xf>
    <xf numFmtId="0" fontId="12" fillId="0" borderId="5" xfId="1" applyFont="true" applyFill="true" applyBorder="true" applyAlignment="true">
      <alignment horizontal="right" vertical="center"/>
    </xf>
    <xf numFmtId="0" fontId="15" fillId="0" borderId="6" xfId="1" applyFont="true" applyFill="true" applyBorder="true" applyAlignment="true">
      <alignment vertical="top" wrapText="true"/>
    </xf>
    <xf numFmtId="0" fontId="15" fillId="0" borderId="7" xfId="1" applyFont="true" applyFill="true" applyBorder="true" applyAlignment="true">
      <alignment vertical="top" wrapText="true"/>
    </xf>
    <xf numFmtId="0" fontId="15" fillId="0" borderId="11" xfId="1" applyFont="true" applyFill="true" applyBorder="true" applyAlignment="true">
      <alignment horizontal="center" vertical="center" wrapText="true"/>
    </xf>
    <xf numFmtId="0" fontId="15" fillId="0" borderId="8" xfId="1" applyFont="true" applyFill="true" applyBorder="true" applyAlignment="true">
      <alignment vertical="top" wrapText="true"/>
    </xf>
    <xf numFmtId="0" fontId="15" fillId="0" borderId="3" xfId="1" applyFont="true" applyFill="true" applyBorder="true" applyAlignment="true">
      <alignment horizontal="left" vertical="top" wrapText="true"/>
    </xf>
    <xf numFmtId="0" fontId="15" fillId="0" borderId="3" xfId="1" applyFont="true" applyFill="true" applyBorder="true" applyAlignment="true">
      <alignment horizontal="center" vertical="center"/>
    </xf>
    <xf numFmtId="9" fontId="15" fillId="0" borderId="3" xfId="1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17" fillId="0" borderId="0" xfId="0" applyFont="true" applyFill="true" applyBorder="true" applyAlignment="true">
      <alignment vertical="center"/>
    </xf>
    <xf numFmtId="0" fontId="18" fillId="0" borderId="0" xfId="0" applyFont="true" applyFill="true" applyBorder="true" applyAlignment="true">
      <alignment horizontal="center" vertical="center"/>
    </xf>
    <xf numFmtId="0" fontId="1" fillId="0" borderId="5" xfId="0" applyFont="true" applyFill="true" applyBorder="true" applyAlignment="true">
      <alignment horizontal="right" vertical="center"/>
    </xf>
    <xf numFmtId="0" fontId="1" fillId="0" borderId="1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1" fillId="0" borderId="13" xfId="0" applyFont="true" applyFill="true" applyBorder="true" applyAlignment="true">
      <alignment horizontal="center" vertical="center"/>
    </xf>
    <xf numFmtId="0" fontId="19" fillId="0" borderId="14" xfId="0" applyFont="true" applyFill="true" applyBorder="true" applyAlignment="true">
      <alignment horizontal="center" vertical="center" wrapText="true"/>
    </xf>
    <xf numFmtId="0" fontId="19" fillId="0" borderId="4" xfId="0" applyFont="true" applyFill="true" applyBorder="true" applyAlignment="true">
      <alignment horizontal="center" vertical="center" wrapText="true"/>
    </xf>
    <xf numFmtId="0" fontId="12" fillId="0" borderId="3" xfId="0" applyFont="true" applyFill="true" applyBorder="true" applyAlignment="true">
      <alignment horizontal="center" vertical="center" wrapText="true"/>
    </xf>
    <xf numFmtId="0" fontId="19" fillId="0" borderId="6" xfId="0" applyFont="true" applyFill="true" applyBorder="true" applyAlignment="true">
      <alignment horizontal="center" vertical="center" wrapText="true"/>
    </xf>
    <xf numFmtId="0" fontId="20" fillId="0" borderId="6" xfId="3" applyFont="true" applyFill="true" applyBorder="true" applyAlignment="true">
      <alignment horizontal="center" vertical="center"/>
    </xf>
    <xf numFmtId="0" fontId="20" fillId="0" borderId="3" xfId="0" applyFont="true" applyFill="true" applyBorder="true" applyAlignment="true">
      <alignment horizontal="center" vertical="center"/>
    </xf>
    <xf numFmtId="0" fontId="1" fillId="3" borderId="3" xfId="0" applyFont="true" applyFill="true" applyBorder="true" applyAlignment="true">
      <alignment horizontal="center" vertical="center"/>
    </xf>
    <xf numFmtId="0" fontId="20" fillId="3" borderId="3" xfId="3" applyFont="true" applyFill="true" applyBorder="true" applyAlignment="true">
      <alignment horizontal="center" vertical="center"/>
    </xf>
    <xf numFmtId="179" fontId="21" fillId="3" borderId="3" xfId="2" applyNumberFormat="true" applyFont="true" applyFill="true" applyBorder="true" applyAlignment="true">
      <alignment horizontal="center" vertical="center"/>
    </xf>
    <xf numFmtId="0" fontId="20" fillId="3" borderId="3" xfId="0" applyFont="true" applyFill="true" applyBorder="true" applyAlignment="true">
      <alignment horizontal="center" vertical="center"/>
    </xf>
    <xf numFmtId="0" fontId="20" fillId="0" borderId="3" xfId="3" applyFont="true" applyFill="true" applyBorder="true" applyAlignment="true">
      <alignment horizontal="center" vertical="center"/>
    </xf>
    <xf numFmtId="179" fontId="21" fillId="0" borderId="3" xfId="2" applyNumberFormat="true" applyFont="true" applyFill="true" applyBorder="true" applyAlignment="true">
      <alignment horizontal="center" vertical="center"/>
    </xf>
    <xf numFmtId="178" fontId="21" fillId="0" borderId="3" xfId="2" applyNumberFormat="true" applyFont="true" applyFill="true" applyBorder="true" applyAlignment="true">
      <alignment horizontal="center" vertical="center"/>
    </xf>
    <xf numFmtId="178" fontId="1" fillId="0" borderId="3" xfId="0" applyNumberFormat="true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vertical="center"/>
    </xf>
    <xf numFmtId="0" fontId="1" fillId="0" borderId="14" xfId="0" applyFont="true" applyFill="true" applyBorder="true" applyAlignment="true">
      <alignment horizontal="center" vertical="center" wrapText="true"/>
    </xf>
    <xf numFmtId="0" fontId="1" fillId="0" borderId="15" xfId="0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22" fillId="0" borderId="3" xfId="0" applyFont="true" applyFill="true" applyBorder="true" applyAlignment="true">
      <alignment horizontal="center" vertical="center" wrapText="true"/>
    </xf>
    <xf numFmtId="0" fontId="1" fillId="0" borderId="16" xfId="0" applyFont="true" applyFill="true" applyBorder="true" applyAlignment="true">
      <alignment horizontal="center" vertical="center" wrapText="true"/>
    </xf>
    <xf numFmtId="0" fontId="1" fillId="0" borderId="17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23" fillId="0" borderId="3" xfId="0" applyFont="true" applyFill="true" applyBorder="true" applyAlignment="true">
      <alignment horizontal="center" vertical="center" wrapText="true"/>
    </xf>
    <xf numFmtId="0" fontId="21" fillId="3" borderId="3" xfId="0" applyFont="true" applyFill="true" applyBorder="true" applyAlignment="true">
      <alignment horizontal="center" vertical="center"/>
    </xf>
    <xf numFmtId="0" fontId="21" fillId="0" borderId="3" xfId="0" applyFont="true" applyFill="true" applyBorder="true" applyAlignment="true">
      <alignment horizontal="center" vertical="center"/>
    </xf>
    <xf numFmtId="0" fontId="20" fillId="0" borderId="0" xfId="0" applyFont="true" applyFill="true" applyBorder="true" applyAlignment="true">
      <alignment vertical="center"/>
    </xf>
    <xf numFmtId="0" fontId="1" fillId="0" borderId="7" xfId="0" applyFont="true" applyFill="true" applyBorder="true" applyAlignment="true">
      <alignment horizontal="center" vertical="center" wrapText="true"/>
    </xf>
    <xf numFmtId="0" fontId="1" fillId="0" borderId="8" xfId="0" applyFont="true" applyFill="true" applyBorder="true" applyAlignment="true">
      <alignment horizontal="center" vertical="center" wrapText="true"/>
    </xf>
    <xf numFmtId="0" fontId="19" fillId="0" borderId="3" xfId="0" applyFont="true" applyFill="true" applyBorder="true" applyAlignment="true">
      <alignment horizontal="center" vertical="center" wrapText="true"/>
    </xf>
    <xf numFmtId="0" fontId="19" fillId="0" borderId="3" xfId="0" applyFont="true" applyFill="true" applyBorder="true" applyAlignment="true">
      <alignment horizontal="center" vertical="center"/>
    </xf>
    <xf numFmtId="0" fontId="12" fillId="0" borderId="3" xfId="0" applyFont="true" applyFill="true" applyBorder="true" applyAlignment="true">
      <alignment horizontal="left" vertical="center" wrapText="true"/>
    </xf>
    <xf numFmtId="0" fontId="15" fillId="0" borderId="11" xfId="0" applyFont="true" applyFill="true" applyBorder="true" applyAlignment="true">
      <alignment horizontal="left" vertical="center" wrapText="true"/>
    </xf>
    <xf numFmtId="0" fontId="12" fillId="0" borderId="0" xfId="0" applyFont="true" applyFill="true" applyBorder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4" fillId="0" borderId="0" xfId="0" applyFont="true" applyFill="true" applyBorder="true" applyAlignment="true">
      <alignment vertical="center"/>
    </xf>
    <xf numFmtId="0" fontId="1" fillId="0" borderId="18" xfId="0" applyFont="true" applyFill="true" applyBorder="true" applyAlignment="true">
      <alignment horizontal="center" vertical="center"/>
    </xf>
    <xf numFmtId="0" fontId="1" fillId="0" borderId="18" xfId="0" applyFont="true" applyFill="true" applyBorder="true" applyAlignment="true">
      <alignment vertical="center"/>
    </xf>
    <xf numFmtId="0" fontId="1" fillId="0" borderId="9" xfId="0" applyFont="true" applyFill="true" applyBorder="true" applyAlignment="true">
      <alignment horizontal="center" vertical="center" wrapText="true"/>
    </xf>
    <xf numFmtId="0" fontId="1" fillId="0" borderId="11" xfId="0" applyFont="true" applyFill="true" applyBorder="true" applyAlignment="true">
      <alignment horizontal="center" vertical="center" wrapText="true"/>
    </xf>
    <xf numFmtId="0" fontId="12" fillId="0" borderId="3" xfId="0" applyFont="true" applyFill="true" applyBorder="true" applyAlignment="true">
      <alignment horizontal="center" vertical="center"/>
    </xf>
    <xf numFmtId="178" fontId="21" fillId="3" borderId="3" xfId="28" applyNumberFormat="true" applyFont="true" applyFill="true" applyBorder="true" applyAlignment="true">
      <alignment horizontal="center" vertical="center" wrapText="true"/>
    </xf>
    <xf numFmtId="177" fontId="20" fillId="3" borderId="3" xfId="4" applyNumberFormat="true" applyFont="true" applyFill="true" applyBorder="true" applyAlignment="true">
      <alignment horizontal="center" vertical="center" wrapText="true"/>
    </xf>
    <xf numFmtId="177" fontId="20" fillId="3" borderId="3" xfId="3" applyNumberFormat="true" applyFont="true" applyFill="true" applyBorder="true" applyAlignment="true">
      <alignment horizontal="center" vertical="center"/>
    </xf>
    <xf numFmtId="0" fontId="1" fillId="0" borderId="6" xfId="0" applyFont="true" applyFill="true" applyBorder="true" applyAlignment="true">
      <alignment horizontal="center" vertical="center"/>
    </xf>
    <xf numFmtId="0" fontId="1" fillId="0" borderId="8" xfId="0" applyFont="true" applyFill="true" applyBorder="true" applyAlignment="true">
      <alignment horizontal="center" vertical="center"/>
    </xf>
    <xf numFmtId="181" fontId="20" fillId="3" borderId="3" xfId="4" applyNumberFormat="true" applyFont="true" applyFill="true" applyBorder="true" applyAlignment="true">
      <alignment horizontal="center" vertical="center" wrapText="true"/>
    </xf>
    <xf numFmtId="0" fontId="20" fillId="3" borderId="3" xfId="0" applyNumberFormat="true" applyFont="true" applyFill="true" applyBorder="true" applyAlignment="true">
      <alignment horizontal="center" vertical="center"/>
    </xf>
    <xf numFmtId="178" fontId="20" fillId="3" borderId="3" xfId="4" applyNumberFormat="true" applyFont="true" applyFill="true" applyBorder="true" applyAlignment="true">
      <alignment horizontal="center" vertical="center"/>
    </xf>
    <xf numFmtId="0" fontId="1" fillId="4" borderId="3" xfId="0" applyFont="true" applyFill="true" applyBorder="true" applyAlignment="true">
      <alignment horizontal="center" vertical="center"/>
    </xf>
    <xf numFmtId="0" fontId="1" fillId="0" borderId="7" xfId="0" applyFont="true" applyFill="true" applyBorder="true" applyAlignment="true">
      <alignment horizontal="center" vertical="center"/>
    </xf>
    <xf numFmtId="176" fontId="20" fillId="3" borderId="3" xfId="4" applyNumberFormat="true" applyFont="true" applyFill="true" applyBorder="true" applyAlignment="true">
      <alignment horizontal="center" vertical="center" wrapText="true"/>
    </xf>
    <xf numFmtId="0" fontId="1" fillId="0" borderId="10" xfId="0" applyFont="true" applyFill="true" applyBorder="true" applyAlignment="true">
      <alignment horizontal="center" vertical="center" wrapText="true"/>
    </xf>
    <xf numFmtId="176" fontId="20" fillId="3" borderId="3" xfId="0" applyNumberFormat="true" applyFont="true" applyFill="true" applyBorder="true" applyAlignment="true">
      <alignment horizontal="center" vertical="center"/>
    </xf>
    <xf numFmtId="178" fontId="20" fillId="3" borderId="3" xfId="0" applyNumberFormat="true" applyFont="true" applyFill="true" applyBorder="true" applyAlignment="true">
      <alignment horizontal="center" vertical="center"/>
    </xf>
    <xf numFmtId="181" fontId="20" fillId="3" borderId="3" xfId="0" applyNumberFormat="true" applyFont="true" applyFill="true" applyBorder="true" applyAlignment="true">
      <alignment horizontal="center" vertical="center"/>
    </xf>
    <xf numFmtId="0" fontId="12" fillId="0" borderId="0" xfId="0" applyFont="true" applyFill="true" applyBorder="true" applyAlignment="true">
      <alignment horizontal="center" vertical="center"/>
    </xf>
    <xf numFmtId="0" fontId="22" fillId="0" borderId="0" xfId="0" applyFont="true" applyFill="true" applyBorder="true" applyAlignment="true">
      <alignment horizontal="center" vertical="center" wrapText="true"/>
    </xf>
    <xf numFmtId="0" fontId="15" fillId="0" borderId="3" xfId="0" applyFont="true" applyFill="true" applyBorder="true" applyAlignment="true">
      <alignment horizontal="left" vertical="center" wrapText="true"/>
    </xf>
    <xf numFmtId="0" fontId="1" fillId="0" borderId="19" xfId="0" applyFont="true" applyFill="true" applyBorder="true" applyAlignment="true">
      <alignment horizontal="center" vertical="center"/>
    </xf>
    <xf numFmtId="2" fontId="1" fillId="0" borderId="0" xfId="0" applyNumberFormat="true" applyFont="true" applyFill="true" applyBorder="true" applyAlignment="true">
      <alignment vertical="center"/>
    </xf>
    <xf numFmtId="0" fontId="0" fillId="0" borderId="3" xfId="0" applyBorder="true" applyAlignment="true">
      <alignment horizontal="center" vertical="center"/>
    </xf>
  </cellXfs>
  <cellStyles count="55">
    <cellStyle name="常规" xfId="0" builtinId="0"/>
    <cellStyle name="常规 2" xfId="1"/>
    <cellStyle name="常规 4 2" xfId="2"/>
    <cellStyle name="常规 5" xfId="3"/>
    <cellStyle name="常规 3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常规 2 2" xfId="26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0"/>
  <sheetViews>
    <sheetView workbookViewId="0">
      <selection activeCell="B2" sqref="B2"/>
    </sheetView>
  </sheetViews>
  <sheetFormatPr defaultColWidth="9" defaultRowHeight="13.3" outlineLevelCol="1"/>
  <cols>
    <col min="1" max="1" width="16.6272727272727" customWidth="true"/>
    <col min="2" max="2" width="11.6272727272727" customWidth="true"/>
  </cols>
  <sheetData>
    <row r="2" ht="28" customHeight="true" spans="1:2">
      <c r="A2" s="76" t="s">
        <v>0</v>
      </c>
      <c r="B2" s="130">
        <f>SUM(B3:B10)</f>
        <v>857.126</v>
      </c>
    </row>
    <row r="3" ht="28" customHeight="true" spans="1:2">
      <c r="A3" s="68" t="s">
        <v>1</v>
      </c>
      <c r="B3" s="130">
        <f>'附件1 残疾人事业发展补助资金'!Q10+'附件2 中央专项彩票公益金'!K9</f>
        <v>63.9</v>
      </c>
    </row>
    <row r="4" ht="28" customHeight="true" spans="1:2">
      <c r="A4" s="68" t="s">
        <v>2</v>
      </c>
      <c r="B4" s="130">
        <f>'附件1 残疾人事业发展补助资金'!Q11+'附件2 中央专项彩票公益金'!K10</f>
        <v>147.026</v>
      </c>
    </row>
    <row r="5" ht="28" customHeight="true" spans="1:2">
      <c r="A5" s="68" t="s">
        <v>3</v>
      </c>
      <c r="B5" s="130">
        <f>'附件1 残疾人事业发展补助资金'!Q12+'附件2 中央专项彩票公益金'!K11</f>
        <v>107.4</v>
      </c>
    </row>
    <row r="6" ht="28" customHeight="true" spans="1:2">
      <c r="A6" s="68" t="s">
        <v>4</v>
      </c>
      <c r="B6" s="130">
        <f>'附件1 残疾人事业发展补助资金'!Q13+'附件2 中央专项彩票公益金'!K12</f>
        <v>22.9</v>
      </c>
    </row>
    <row r="7" ht="28" customHeight="true" spans="1:2">
      <c r="A7" s="68" t="s">
        <v>5</v>
      </c>
      <c r="B7" s="130">
        <f>'附件1 残疾人事业发展补助资金'!Q14+'附件2 中央专项彩票公益金'!K13</f>
        <v>16.9</v>
      </c>
    </row>
    <row r="8" ht="28" customHeight="true" spans="1:2">
      <c r="A8" s="68" t="s">
        <v>6</v>
      </c>
      <c r="B8" s="130">
        <f>'附件1 残疾人事业发展补助资金'!Q15+'附件2 中央专项彩票公益金'!K14</f>
        <v>51.4</v>
      </c>
    </row>
    <row r="9" ht="28" customHeight="true" spans="1:2">
      <c r="A9" s="68" t="s">
        <v>7</v>
      </c>
      <c r="B9" s="130">
        <f>'附件1 残疾人事业发展补助资金'!Q16+'附件2 中央专项彩票公益金'!K15</f>
        <v>111.8</v>
      </c>
    </row>
    <row r="10" ht="28" customHeight="true" spans="1:2">
      <c r="A10" s="68" t="s">
        <v>8</v>
      </c>
      <c r="B10" s="130">
        <f>'附件1 残疾人事业发展补助资金'!Q17+'附件2 中央专项彩票公益金'!K16</f>
        <v>335.8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A17"/>
  <sheetViews>
    <sheetView workbookViewId="0">
      <selection activeCell="H5" sqref="H5:I5"/>
    </sheetView>
  </sheetViews>
  <sheetFormatPr defaultColWidth="8.75454545454545" defaultRowHeight="14.05"/>
  <cols>
    <col min="1" max="1" width="12.1272727272727" style="1" customWidth="true"/>
    <col min="2" max="2" width="8.38181818181818" style="1" customWidth="true"/>
    <col min="3" max="3" width="12.8818181818182" style="1" customWidth="true"/>
    <col min="4" max="4" width="13.3818181818182" style="1" customWidth="true"/>
    <col min="5" max="5" width="9.25454545454545" style="1"/>
    <col min="6" max="6" width="13" style="1"/>
    <col min="7" max="7" width="10.3818181818182" style="1" customWidth="true"/>
    <col min="8" max="8" width="9.25454545454545" style="1"/>
    <col min="9" max="9" width="14" style="1" customWidth="true"/>
    <col min="10" max="10" width="9.25454545454545" style="1"/>
    <col min="11" max="11" width="14" style="1" customWidth="true"/>
    <col min="12" max="12" width="9.25454545454545" style="1"/>
    <col min="13" max="13" width="16.1272727272727" style="1" customWidth="true"/>
    <col min="14" max="14" width="10.7545454545455" style="1"/>
    <col min="15" max="15" width="9.25454545454545" style="1"/>
    <col min="16" max="16" width="15.5" style="1" customWidth="true"/>
    <col min="17" max="17" width="10.7545454545455" style="1"/>
    <col min="18" max="18" width="12.6272727272727" style="1" customWidth="true"/>
    <col min="19" max="16384" width="8.75454545454545" style="1"/>
  </cols>
  <sheetData>
    <row r="1" spans="1:1">
      <c r="A1" s="104" t="s">
        <v>9</v>
      </c>
    </row>
    <row r="2" ht="25.8" spans="1:18">
      <c r="A2" s="65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ht="23" customHeight="true" spans="1:18">
      <c r="A3" s="66" t="s">
        <v>11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ht="24" customHeight="true" spans="1:18">
      <c r="A4" s="105" t="s">
        <v>12</v>
      </c>
      <c r="B4" s="68" t="s">
        <v>13</v>
      </c>
      <c r="C4" s="68"/>
      <c r="D4" s="68"/>
      <c r="E4" s="68"/>
      <c r="F4" s="68"/>
      <c r="G4" s="68"/>
      <c r="H4" s="113" t="s">
        <v>14</v>
      </c>
      <c r="I4" s="119"/>
      <c r="J4" s="113" t="s">
        <v>15</v>
      </c>
      <c r="K4" s="119"/>
      <c r="L4" s="119"/>
      <c r="M4" s="119"/>
      <c r="N4" s="114"/>
      <c r="O4" s="85" t="s">
        <v>16</v>
      </c>
      <c r="P4" s="86"/>
      <c r="Q4" s="91" t="s">
        <v>17</v>
      </c>
      <c r="R4" s="91" t="s">
        <v>18</v>
      </c>
    </row>
    <row r="5" ht="24" customHeight="true" spans="1:18">
      <c r="A5" s="106"/>
      <c r="B5" s="91" t="s">
        <v>19</v>
      </c>
      <c r="C5" s="91"/>
      <c r="D5" s="91"/>
      <c r="E5" s="113" t="s">
        <v>20</v>
      </c>
      <c r="F5" s="114"/>
      <c r="G5" s="91" t="s">
        <v>21</v>
      </c>
      <c r="H5" s="87" t="s">
        <v>22</v>
      </c>
      <c r="I5" s="97"/>
      <c r="J5" s="113" t="s">
        <v>23</v>
      </c>
      <c r="K5" s="114"/>
      <c r="L5" s="113" t="s">
        <v>24</v>
      </c>
      <c r="M5" s="114"/>
      <c r="N5" s="107" t="s">
        <v>21</v>
      </c>
      <c r="O5" s="89"/>
      <c r="P5" s="90"/>
      <c r="Q5" s="68"/>
      <c r="R5" s="68"/>
    </row>
    <row r="6" ht="14.25" customHeight="true" spans="1:18">
      <c r="A6" s="106"/>
      <c r="B6" s="107" t="s">
        <v>25</v>
      </c>
      <c r="C6" s="91" t="s">
        <v>26</v>
      </c>
      <c r="D6" s="91" t="s">
        <v>27</v>
      </c>
      <c r="E6" s="107" t="s">
        <v>25</v>
      </c>
      <c r="F6" s="107" t="s">
        <v>28</v>
      </c>
      <c r="G6" s="91"/>
      <c r="H6" s="107" t="s">
        <v>25</v>
      </c>
      <c r="I6" s="107" t="s">
        <v>28</v>
      </c>
      <c r="J6" s="107" t="s">
        <v>25</v>
      </c>
      <c r="K6" s="107" t="s">
        <v>28</v>
      </c>
      <c r="L6" s="107" t="s">
        <v>25</v>
      </c>
      <c r="M6" s="107" t="s">
        <v>28</v>
      </c>
      <c r="N6" s="121"/>
      <c r="O6" s="107" t="s">
        <v>25</v>
      </c>
      <c r="P6" s="91" t="s">
        <v>28</v>
      </c>
      <c r="Q6" s="68"/>
      <c r="R6" s="68"/>
    </row>
    <row r="7" ht="29.1" customHeight="true" spans="1:18">
      <c r="A7" s="106"/>
      <c r="B7" s="108"/>
      <c r="C7" s="91"/>
      <c r="D7" s="91"/>
      <c r="E7" s="108"/>
      <c r="F7" s="108"/>
      <c r="G7" s="91"/>
      <c r="H7" s="108"/>
      <c r="I7" s="108"/>
      <c r="J7" s="108"/>
      <c r="K7" s="108"/>
      <c r="L7" s="108"/>
      <c r="M7" s="108"/>
      <c r="N7" s="108"/>
      <c r="O7" s="108"/>
      <c r="P7" s="91"/>
      <c r="Q7" s="68"/>
      <c r="R7" s="68"/>
    </row>
    <row r="8" s="102" customFormat="true" ht="28" customHeight="true" spans="1:27">
      <c r="A8" s="109" t="s">
        <v>29</v>
      </c>
      <c r="B8" s="109">
        <v>1</v>
      </c>
      <c r="C8" s="72" t="s">
        <v>30</v>
      </c>
      <c r="D8" s="72" t="s">
        <v>31</v>
      </c>
      <c r="E8" s="109">
        <v>4</v>
      </c>
      <c r="F8" s="72" t="s">
        <v>32</v>
      </c>
      <c r="G8" s="109">
        <v>6</v>
      </c>
      <c r="H8" s="109">
        <v>7</v>
      </c>
      <c r="I8" s="72" t="s">
        <v>33</v>
      </c>
      <c r="J8" s="109">
        <v>9</v>
      </c>
      <c r="K8" s="72" t="s">
        <v>34</v>
      </c>
      <c r="L8" s="109">
        <v>11</v>
      </c>
      <c r="M8" s="72" t="s">
        <v>35</v>
      </c>
      <c r="N8" s="109" t="s">
        <v>36</v>
      </c>
      <c r="O8" s="72">
        <v>14</v>
      </c>
      <c r="P8" s="72" t="s">
        <v>37</v>
      </c>
      <c r="Q8" s="72">
        <v>16</v>
      </c>
      <c r="R8" s="109">
        <v>17</v>
      </c>
      <c r="S8" s="125"/>
      <c r="T8" s="126"/>
      <c r="U8" s="125"/>
      <c r="V8" s="125"/>
      <c r="W8" s="125"/>
      <c r="X8" s="125"/>
      <c r="Y8" s="125"/>
      <c r="Z8" s="125"/>
      <c r="AA8" s="126"/>
    </row>
    <row r="9" s="1" customFormat="true" ht="104" customHeight="true" spans="1:20">
      <c r="A9" s="76" t="s">
        <v>0</v>
      </c>
      <c r="B9" s="110">
        <v>3358</v>
      </c>
      <c r="C9" s="111">
        <v>33.58</v>
      </c>
      <c r="D9" s="112">
        <v>302.22</v>
      </c>
      <c r="E9" s="110">
        <v>1254</v>
      </c>
      <c r="F9" s="115">
        <v>23.826</v>
      </c>
      <c r="G9" s="116">
        <f>C9+D9+F9</f>
        <v>359.626</v>
      </c>
      <c r="H9" s="117">
        <v>220</v>
      </c>
      <c r="I9" s="111">
        <f>H9*3000/10000</f>
        <v>66</v>
      </c>
      <c r="J9" s="117">
        <v>1730</v>
      </c>
      <c r="K9" s="120">
        <v>86.5</v>
      </c>
      <c r="L9" s="117">
        <v>1000</v>
      </c>
      <c r="M9" s="120">
        <v>100</v>
      </c>
      <c r="N9" s="122">
        <f t="shared" ref="N9:N17" si="0">K9+M9</f>
        <v>186.5</v>
      </c>
      <c r="O9" s="123"/>
      <c r="P9" s="124"/>
      <c r="Q9" s="124">
        <f>G9+I9+N9+P9</f>
        <v>612.126</v>
      </c>
      <c r="R9" s="127" t="s">
        <v>38</v>
      </c>
      <c r="S9" s="128"/>
      <c r="T9" s="129"/>
    </row>
    <row r="10" s="63" customFormat="true" ht="27" customHeight="true" spans="1:18">
      <c r="A10" s="68" t="s">
        <v>1</v>
      </c>
      <c r="B10" s="68"/>
      <c r="C10" s="68"/>
      <c r="D10" s="68"/>
      <c r="E10" s="68">
        <v>100</v>
      </c>
      <c r="F10" s="68">
        <f t="shared" ref="F10:F16" si="1">E10*190/10000</f>
        <v>1.9</v>
      </c>
      <c r="G10" s="118">
        <v>1.9</v>
      </c>
      <c r="H10" s="68">
        <v>20</v>
      </c>
      <c r="I10" s="68">
        <f t="shared" ref="I10:I13" si="2">H10*0.3</f>
        <v>6</v>
      </c>
      <c r="J10" s="68">
        <v>230</v>
      </c>
      <c r="K10" s="68">
        <f t="shared" ref="K10:K16" si="3">J10*0.05</f>
        <v>11.5</v>
      </c>
      <c r="L10" s="68">
        <v>100</v>
      </c>
      <c r="M10" s="68">
        <f t="shared" ref="M10:M16" si="4">L10*0.1</f>
        <v>10</v>
      </c>
      <c r="N10" s="118">
        <f t="shared" si="0"/>
        <v>21.5</v>
      </c>
      <c r="O10" s="68"/>
      <c r="P10" s="68"/>
      <c r="Q10" s="124">
        <f t="shared" ref="Q10:Q17" si="5">G10+I10+N10</f>
        <v>29.4</v>
      </c>
      <c r="R10" s="68"/>
    </row>
    <row r="11" s="63" customFormat="true" ht="27" customHeight="true" spans="1:18">
      <c r="A11" s="68" t="s">
        <v>2</v>
      </c>
      <c r="B11" s="68"/>
      <c r="C11" s="68"/>
      <c r="D11" s="68"/>
      <c r="E11" s="68">
        <v>554</v>
      </c>
      <c r="F11" s="68">
        <f t="shared" si="1"/>
        <v>10.526</v>
      </c>
      <c r="G11" s="118">
        <v>10.526</v>
      </c>
      <c r="H11" s="68">
        <v>40</v>
      </c>
      <c r="I11" s="68">
        <f t="shared" si="2"/>
        <v>12</v>
      </c>
      <c r="J11" s="68">
        <v>350</v>
      </c>
      <c r="K11" s="68">
        <f t="shared" si="3"/>
        <v>17.5</v>
      </c>
      <c r="L11" s="68">
        <v>350</v>
      </c>
      <c r="M11" s="68">
        <f t="shared" si="4"/>
        <v>35</v>
      </c>
      <c r="N11" s="118">
        <f t="shared" si="0"/>
        <v>52.5</v>
      </c>
      <c r="O11" s="68"/>
      <c r="P11" s="68"/>
      <c r="Q11" s="124">
        <f t="shared" si="5"/>
        <v>75.026</v>
      </c>
      <c r="R11" s="68"/>
    </row>
    <row r="12" s="63" customFormat="true" ht="27" customHeight="true" spans="1:18">
      <c r="A12" s="68" t="s">
        <v>3</v>
      </c>
      <c r="B12" s="68"/>
      <c r="C12" s="68"/>
      <c r="D12" s="68"/>
      <c r="E12" s="68">
        <v>100</v>
      </c>
      <c r="F12" s="68">
        <f t="shared" si="1"/>
        <v>1.9</v>
      </c>
      <c r="G12" s="118">
        <v>1.9</v>
      </c>
      <c r="H12" s="68">
        <v>70</v>
      </c>
      <c r="I12" s="68">
        <f t="shared" si="2"/>
        <v>21</v>
      </c>
      <c r="J12" s="68">
        <v>250</v>
      </c>
      <c r="K12" s="68">
        <f t="shared" si="3"/>
        <v>12.5</v>
      </c>
      <c r="L12" s="68">
        <v>200</v>
      </c>
      <c r="M12" s="68">
        <f t="shared" si="4"/>
        <v>20</v>
      </c>
      <c r="N12" s="118">
        <f t="shared" si="0"/>
        <v>32.5</v>
      </c>
      <c r="O12" s="68"/>
      <c r="P12" s="68"/>
      <c r="Q12" s="124">
        <f t="shared" si="5"/>
        <v>55.4</v>
      </c>
      <c r="R12" s="68"/>
    </row>
    <row r="13" s="63" customFormat="true" ht="27" customHeight="true" spans="1:18">
      <c r="A13" s="68" t="s">
        <v>4</v>
      </c>
      <c r="B13" s="68"/>
      <c r="C13" s="68"/>
      <c r="D13" s="68"/>
      <c r="E13" s="68">
        <v>100</v>
      </c>
      <c r="F13" s="68">
        <f t="shared" si="1"/>
        <v>1.9</v>
      </c>
      <c r="G13" s="118">
        <v>1.9</v>
      </c>
      <c r="H13" s="68">
        <v>20</v>
      </c>
      <c r="I13" s="68">
        <f t="shared" si="2"/>
        <v>6</v>
      </c>
      <c r="J13" s="68">
        <v>200</v>
      </c>
      <c r="K13" s="68">
        <f t="shared" si="3"/>
        <v>10</v>
      </c>
      <c r="L13" s="68">
        <v>50</v>
      </c>
      <c r="M13" s="68">
        <f t="shared" si="4"/>
        <v>5</v>
      </c>
      <c r="N13" s="118">
        <f t="shared" si="0"/>
        <v>15</v>
      </c>
      <c r="O13" s="68"/>
      <c r="P13" s="68"/>
      <c r="Q13" s="124">
        <f t="shared" si="5"/>
        <v>22.9</v>
      </c>
      <c r="R13" s="68"/>
    </row>
    <row r="14" s="63" customFormat="true" ht="27" customHeight="true" spans="1:18">
      <c r="A14" s="68" t="s">
        <v>5</v>
      </c>
      <c r="B14" s="68"/>
      <c r="C14" s="68"/>
      <c r="D14" s="68"/>
      <c r="E14" s="68">
        <v>100</v>
      </c>
      <c r="F14" s="68">
        <f t="shared" si="1"/>
        <v>1.9</v>
      </c>
      <c r="G14" s="118">
        <v>1.9</v>
      </c>
      <c r="H14" s="68"/>
      <c r="I14" s="68"/>
      <c r="J14" s="68">
        <v>200</v>
      </c>
      <c r="K14" s="68">
        <f t="shared" si="3"/>
        <v>10</v>
      </c>
      <c r="L14" s="68">
        <v>50</v>
      </c>
      <c r="M14" s="68">
        <f t="shared" si="4"/>
        <v>5</v>
      </c>
      <c r="N14" s="118">
        <f t="shared" si="0"/>
        <v>15</v>
      </c>
      <c r="O14" s="68"/>
      <c r="P14" s="68"/>
      <c r="Q14" s="124">
        <f t="shared" si="5"/>
        <v>16.9</v>
      </c>
      <c r="R14" s="68"/>
    </row>
    <row r="15" s="63" customFormat="true" ht="27" customHeight="true" spans="1:18">
      <c r="A15" s="68" t="s">
        <v>6</v>
      </c>
      <c r="B15" s="68"/>
      <c r="C15" s="68"/>
      <c r="D15" s="68"/>
      <c r="E15" s="68">
        <v>100</v>
      </c>
      <c r="F15" s="68">
        <f t="shared" si="1"/>
        <v>1.9</v>
      </c>
      <c r="G15" s="118">
        <v>1.9</v>
      </c>
      <c r="H15" s="68"/>
      <c r="I15" s="68"/>
      <c r="J15" s="68">
        <v>200</v>
      </c>
      <c r="K15" s="68">
        <f t="shared" si="3"/>
        <v>10</v>
      </c>
      <c r="L15" s="68">
        <v>50</v>
      </c>
      <c r="M15" s="68">
        <f t="shared" si="4"/>
        <v>5</v>
      </c>
      <c r="N15" s="118">
        <f t="shared" si="0"/>
        <v>15</v>
      </c>
      <c r="O15" s="68"/>
      <c r="P15" s="68"/>
      <c r="Q15" s="124">
        <f t="shared" si="5"/>
        <v>16.9</v>
      </c>
      <c r="R15" s="68"/>
    </row>
    <row r="16" s="63" customFormat="true" ht="27" customHeight="true" spans="1:18">
      <c r="A16" s="68" t="s">
        <v>7</v>
      </c>
      <c r="B16" s="68"/>
      <c r="C16" s="68"/>
      <c r="D16" s="68"/>
      <c r="E16" s="68">
        <v>200</v>
      </c>
      <c r="F16" s="68">
        <f t="shared" si="1"/>
        <v>3.8</v>
      </c>
      <c r="G16" s="118">
        <v>3.8</v>
      </c>
      <c r="H16" s="68">
        <v>70</v>
      </c>
      <c r="I16" s="68">
        <f>H16*0.3</f>
        <v>21</v>
      </c>
      <c r="J16" s="68">
        <v>300</v>
      </c>
      <c r="K16" s="68">
        <f t="shared" si="3"/>
        <v>15</v>
      </c>
      <c r="L16" s="68">
        <v>200</v>
      </c>
      <c r="M16" s="68">
        <f t="shared" si="4"/>
        <v>20</v>
      </c>
      <c r="N16" s="118">
        <f t="shared" si="0"/>
        <v>35</v>
      </c>
      <c r="O16" s="68"/>
      <c r="P16" s="68"/>
      <c r="Q16" s="124">
        <f t="shared" si="5"/>
        <v>59.8</v>
      </c>
      <c r="R16" s="68"/>
    </row>
    <row r="17" s="103" customFormat="true" ht="27" customHeight="true" spans="1:18">
      <c r="A17" s="68" t="s">
        <v>8</v>
      </c>
      <c r="B17" s="68">
        <v>3358</v>
      </c>
      <c r="C17" s="68">
        <v>33.58</v>
      </c>
      <c r="D17" s="68">
        <v>302.22</v>
      </c>
      <c r="E17" s="68"/>
      <c r="F17" s="68"/>
      <c r="G17" s="118">
        <f>C17+D17</f>
        <v>335.8</v>
      </c>
      <c r="H17" s="68"/>
      <c r="I17" s="68"/>
      <c r="J17" s="68"/>
      <c r="K17" s="68"/>
      <c r="L17" s="68"/>
      <c r="M17" s="68"/>
      <c r="N17" s="118">
        <f t="shared" si="0"/>
        <v>0</v>
      </c>
      <c r="O17" s="68"/>
      <c r="P17" s="68"/>
      <c r="Q17" s="124">
        <f t="shared" si="5"/>
        <v>335.8</v>
      </c>
      <c r="R17" s="68"/>
    </row>
  </sheetData>
  <mergeCells count="29">
    <mergeCell ref="A2:R2"/>
    <mergeCell ref="A3:R3"/>
    <mergeCell ref="B4:G4"/>
    <mergeCell ref="H4:I4"/>
    <mergeCell ref="J4:N4"/>
    <mergeCell ref="B5:D5"/>
    <mergeCell ref="E5:F5"/>
    <mergeCell ref="H5:I5"/>
    <mergeCell ref="J5:K5"/>
    <mergeCell ref="L5:M5"/>
    <mergeCell ref="A4:A7"/>
    <mergeCell ref="B6:B7"/>
    <mergeCell ref="C6:C7"/>
    <mergeCell ref="D6:D7"/>
    <mergeCell ref="E6:E7"/>
    <mergeCell ref="F6:F7"/>
    <mergeCell ref="G5:G7"/>
    <mergeCell ref="H6:H7"/>
    <mergeCell ref="I6:I7"/>
    <mergeCell ref="J6:J7"/>
    <mergeCell ref="K6:K7"/>
    <mergeCell ref="L6:L7"/>
    <mergeCell ref="M6:M7"/>
    <mergeCell ref="N5:N7"/>
    <mergeCell ref="O6:O7"/>
    <mergeCell ref="P6:P7"/>
    <mergeCell ref="Q4:Q7"/>
    <mergeCell ref="R4:R7"/>
    <mergeCell ref="O4:P5"/>
  </mergeCells>
  <printOptions horizontalCentered="true"/>
  <pageMargins left="0.707638888888889" right="0.55" top="0.790277777777778" bottom="0.790277777777778" header="0.511805555555556" footer="0.511805555555556"/>
  <pageSetup paperSize="9" scale="64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5"/>
  <sheetViews>
    <sheetView workbookViewId="0">
      <selection activeCell="D5" sqref="D5:E5"/>
    </sheetView>
  </sheetViews>
  <sheetFormatPr defaultColWidth="8.75454545454545" defaultRowHeight="14.05"/>
  <cols>
    <col min="1" max="1" width="26.7545454545455" style="1"/>
    <col min="2" max="2" width="15" style="1"/>
    <col min="3" max="3" width="18" style="1"/>
    <col min="4" max="4" width="15" style="1"/>
    <col min="5" max="5" width="11.5" style="1" customWidth="true"/>
    <col min="6" max="6" width="7" style="1"/>
    <col min="7" max="7" width="16.7545454545455" style="1"/>
    <col min="8" max="9" width="19.6272727272727" style="1"/>
    <col min="10" max="10" width="7.38181818181818" style="1"/>
    <col min="11" max="11" width="8.5" style="1"/>
    <col min="12" max="12" width="28.2545454545455" style="1"/>
    <col min="13" max="13" width="8.75454545454545" style="1"/>
    <col min="14" max="14" width="22.3818181818182" style="1" customWidth="true"/>
    <col min="15" max="16384" width="8.75454545454545" style="1"/>
  </cols>
  <sheetData>
    <row r="1" ht="13.3" spans="1:1">
      <c r="A1" s="64" t="s">
        <v>39</v>
      </c>
    </row>
    <row r="2" ht="25.8" spans="1:12">
      <c r="A2" s="65" t="s">
        <v>40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>
      <c r="A3" s="66" t="s">
        <v>11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="1" customFormat="true" ht="24" customHeight="true" spans="1:12">
      <c r="A4" s="67" t="s">
        <v>41</v>
      </c>
      <c r="B4" s="68" t="s">
        <v>13</v>
      </c>
      <c r="C4" s="68"/>
      <c r="D4" s="68" t="s">
        <v>42</v>
      </c>
      <c r="E4" s="68"/>
      <c r="F4" s="85" t="s">
        <v>43</v>
      </c>
      <c r="G4" s="86"/>
      <c r="H4" s="87" t="s">
        <v>44</v>
      </c>
      <c r="I4" s="96"/>
      <c r="J4" s="97"/>
      <c r="K4" s="98" t="s">
        <v>17</v>
      </c>
      <c r="L4" s="98" t="s">
        <v>18</v>
      </c>
    </row>
    <row r="5" s="1" customFormat="true" ht="24" customHeight="true" spans="1:12">
      <c r="A5" s="69"/>
      <c r="B5" s="70" t="s">
        <v>45</v>
      </c>
      <c r="C5" s="71"/>
      <c r="D5" s="72" t="s">
        <v>46</v>
      </c>
      <c r="E5" s="88"/>
      <c r="F5" s="89"/>
      <c r="G5" s="90"/>
      <c r="H5" s="91" t="s">
        <v>47</v>
      </c>
      <c r="I5" s="91" t="s">
        <v>48</v>
      </c>
      <c r="J5" s="91" t="s">
        <v>21</v>
      </c>
      <c r="K5" s="99"/>
      <c r="L5" s="98"/>
    </row>
    <row r="6" s="1" customFormat="true" ht="24" customHeight="true" spans="1:12">
      <c r="A6" s="69"/>
      <c r="B6" s="73" t="s">
        <v>25</v>
      </c>
      <c r="C6" s="73" t="s">
        <v>28</v>
      </c>
      <c r="D6" s="73" t="s">
        <v>25</v>
      </c>
      <c r="E6" s="73" t="s">
        <v>28</v>
      </c>
      <c r="F6" s="91" t="s">
        <v>49</v>
      </c>
      <c r="G6" s="73" t="s">
        <v>28</v>
      </c>
      <c r="H6" s="73" t="s">
        <v>28</v>
      </c>
      <c r="I6" s="73" t="s">
        <v>28</v>
      </c>
      <c r="J6" s="91"/>
      <c r="K6" s="99"/>
      <c r="L6" s="98"/>
    </row>
    <row r="7" s="63" customFormat="true" ht="24" customHeight="true" spans="1:12">
      <c r="A7" s="68" t="s">
        <v>29</v>
      </c>
      <c r="B7" s="74">
        <v>1</v>
      </c>
      <c r="C7" s="74" t="s">
        <v>50</v>
      </c>
      <c r="D7" s="75">
        <v>3</v>
      </c>
      <c r="E7" s="92">
        <v>4</v>
      </c>
      <c r="F7" s="75">
        <v>5</v>
      </c>
      <c r="G7" s="92" t="s">
        <v>51</v>
      </c>
      <c r="H7" s="75">
        <v>7</v>
      </c>
      <c r="I7" s="75">
        <v>8</v>
      </c>
      <c r="J7" s="75" t="s">
        <v>52</v>
      </c>
      <c r="K7" s="75">
        <v>10</v>
      </c>
      <c r="L7" s="75">
        <v>11</v>
      </c>
    </row>
    <row r="8" s="1" customFormat="true" ht="63" customHeight="true" spans="1:12">
      <c r="A8" s="76" t="s">
        <v>0</v>
      </c>
      <c r="B8" s="77">
        <v>50</v>
      </c>
      <c r="C8" s="78">
        <v>85</v>
      </c>
      <c r="D8" s="79"/>
      <c r="E8" s="79"/>
      <c r="F8" s="93">
        <v>400</v>
      </c>
      <c r="G8" s="93">
        <f>F8*3500/10000</f>
        <v>140</v>
      </c>
      <c r="H8" s="93">
        <v>10</v>
      </c>
      <c r="I8" s="93">
        <v>10</v>
      </c>
      <c r="J8" s="79">
        <f>SUM(H8:I8)</f>
        <v>20</v>
      </c>
      <c r="K8" s="79">
        <f t="shared" ref="K8:K15" si="0">SUM(C8+E8+G8+J8)</f>
        <v>245</v>
      </c>
      <c r="L8" s="100" t="s">
        <v>53</v>
      </c>
    </row>
    <row r="9" s="1" customFormat="true" ht="33" customHeight="true" spans="1:12">
      <c r="A9" s="68" t="s">
        <v>1</v>
      </c>
      <c r="B9" s="80"/>
      <c r="C9" s="81"/>
      <c r="D9" s="75"/>
      <c r="E9" s="75"/>
      <c r="F9" s="94">
        <v>70</v>
      </c>
      <c r="G9" s="94">
        <f t="shared" ref="G9:G11" si="1">F9*0.35</f>
        <v>24.5</v>
      </c>
      <c r="H9" s="95"/>
      <c r="I9" s="75">
        <v>10</v>
      </c>
      <c r="J9" s="75">
        <v>10</v>
      </c>
      <c r="K9" s="75">
        <f t="shared" si="0"/>
        <v>34.5</v>
      </c>
      <c r="L9" s="101"/>
    </row>
    <row r="10" s="1" customFormat="true" ht="33" customHeight="true" spans="1:12">
      <c r="A10" s="68" t="s">
        <v>2</v>
      </c>
      <c r="B10" s="80">
        <v>20</v>
      </c>
      <c r="C10" s="82">
        <f t="shared" ref="C10:C15" si="2">B10*1.7</f>
        <v>34</v>
      </c>
      <c r="D10" s="75"/>
      <c r="E10" s="75"/>
      <c r="F10" s="94">
        <v>80</v>
      </c>
      <c r="G10" s="94">
        <f t="shared" si="1"/>
        <v>28</v>
      </c>
      <c r="H10" s="75">
        <v>10</v>
      </c>
      <c r="I10" s="75"/>
      <c r="J10" s="75">
        <v>10</v>
      </c>
      <c r="K10" s="75">
        <f t="shared" si="0"/>
        <v>72</v>
      </c>
      <c r="L10" s="101"/>
    </row>
    <row r="11" ht="33" customHeight="true" spans="1:12">
      <c r="A11" s="68" t="s">
        <v>3</v>
      </c>
      <c r="B11" s="68">
        <v>10</v>
      </c>
      <c r="C11" s="82">
        <f t="shared" si="2"/>
        <v>17</v>
      </c>
      <c r="D11" s="68"/>
      <c r="E11" s="68"/>
      <c r="F11" s="68">
        <v>100</v>
      </c>
      <c r="G11" s="94">
        <f t="shared" si="1"/>
        <v>35</v>
      </c>
      <c r="H11" s="68"/>
      <c r="I11" s="68"/>
      <c r="J11" s="68"/>
      <c r="K11" s="75">
        <f t="shared" si="0"/>
        <v>52</v>
      </c>
      <c r="L11" s="68"/>
    </row>
    <row r="12" ht="33" customHeight="true" spans="1:12">
      <c r="A12" s="68" t="s">
        <v>4</v>
      </c>
      <c r="B12" s="68"/>
      <c r="C12" s="83"/>
      <c r="D12" s="68"/>
      <c r="E12" s="68"/>
      <c r="F12" s="68"/>
      <c r="G12" s="68"/>
      <c r="H12" s="68"/>
      <c r="I12" s="68"/>
      <c r="J12" s="68"/>
      <c r="K12" s="75">
        <f t="shared" si="0"/>
        <v>0</v>
      </c>
      <c r="L12" s="68"/>
    </row>
    <row r="13" ht="33" customHeight="true" spans="1:12">
      <c r="A13" s="68" t="s">
        <v>5</v>
      </c>
      <c r="B13" s="68"/>
      <c r="C13" s="83"/>
      <c r="D13" s="68"/>
      <c r="E13" s="68"/>
      <c r="F13" s="68"/>
      <c r="G13" s="68"/>
      <c r="H13" s="68"/>
      <c r="I13" s="68"/>
      <c r="J13" s="68"/>
      <c r="K13" s="75">
        <f t="shared" si="0"/>
        <v>0</v>
      </c>
      <c r="L13" s="68"/>
    </row>
    <row r="14" ht="33" customHeight="true" spans="1:12">
      <c r="A14" s="68" t="s">
        <v>6</v>
      </c>
      <c r="B14" s="68">
        <v>10</v>
      </c>
      <c r="C14" s="82">
        <f t="shared" si="2"/>
        <v>17</v>
      </c>
      <c r="D14" s="84"/>
      <c r="E14" s="84"/>
      <c r="F14" s="68">
        <v>50</v>
      </c>
      <c r="G14" s="94">
        <f>F14*0.35</f>
        <v>17.5</v>
      </c>
      <c r="H14" s="84"/>
      <c r="I14" s="84"/>
      <c r="J14" s="84"/>
      <c r="K14" s="75">
        <f t="shared" si="0"/>
        <v>34.5</v>
      </c>
      <c r="L14" s="84"/>
    </row>
    <row r="15" ht="33" customHeight="true" spans="1:12">
      <c r="A15" s="68" t="s">
        <v>7</v>
      </c>
      <c r="B15" s="68">
        <v>10</v>
      </c>
      <c r="C15" s="82">
        <f t="shared" si="2"/>
        <v>17</v>
      </c>
      <c r="D15" s="84"/>
      <c r="E15" s="84"/>
      <c r="F15" s="68">
        <v>100</v>
      </c>
      <c r="G15" s="94">
        <f>F15*0.35</f>
        <v>35</v>
      </c>
      <c r="H15" s="84"/>
      <c r="I15" s="84"/>
      <c r="J15" s="84"/>
      <c r="K15" s="75">
        <f t="shared" si="0"/>
        <v>52</v>
      </c>
      <c r="L15" s="84"/>
    </row>
  </sheetData>
  <mergeCells count="12">
    <mergeCell ref="A2:L2"/>
    <mergeCell ref="A3:L3"/>
    <mergeCell ref="B4:C4"/>
    <mergeCell ref="D4:E4"/>
    <mergeCell ref="H4:J4"/>
    <mergeCell ref="B5:C5"/>
    <mergeCell ref="D5:E5"/>
    <mergeCell ref="A4:A6"/>
    <mergeCell ref="J5:J6"/>
    <mergeCell ref="K4:K6"/>
    <mergeCell ref="L4:L6"/>
    <mergeCell ref="F4:G5"/>
  </mergeCells>
  <printOptions horizontalCentered="true"/>
  <pageMargins left="0.668055555555556" right="0.55" top="0.790277777777778" bottom="0.790277777777778" header="0.511805555555556" footer="0.511805555555556"/>
  <pageSetup paperSize="9" scale="70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35"/>
  <sheetViews>
    <sheetView tabSelected="1" workbookViewId="0">
      <selection activeCell="J7" sqref="J7:L7"/>
    </sheetView>
  </sheetViews>
  <sheetFormatPr defaultColWidth="9" defaultRowHeight="14.05"/>
  <cols>
    <col min="1" max="1" width="8.25454545454545" style="31" customWidth="true"/>
    <col min="2" max="2" width="5.38181818181818" style="31" customWidth="true"/>
    <col min="3" max="3" width="8.88181818181818" style="31" customWidth="true"/>
    <col min="4" max="4" width="8.25454545454545" style="31" customWidth="true"/>
    <col min="5" max="5" width="6.88181818181818" style="31" customWidth="true"/>
    <col min="6" max="6" width="12.5" style="31" customWidth="true"/>
    <col min="7" max="7" width="11.8818181818182" style="31" customWidth="true"/>
    <col min="8" max="8" width="9.5" style="31" customWidth="true"/>
    <col min="9" max="9" width="12.1272727272727" style="31" customWidth="true"/>
    <col min="10" max="10" width="28.8818181818182" style="31" customWidth="true"/>
    <col min="11" max="11" width="1.62727272727273" style="31" hidden="true" customWidth="true"/>
    <col min="12" max="12" width="12.8818181818182" style="31" customWidth="true"/>
    <col min="13" max="16384" width="9" style="31"/>
  </cols>
  <sheetData>
    <row r="1" ht="16.5" customHeight="true" spans="1:6">
      <c r="A1" s="32" t="s">
        <v>54</v>
      </c>
      <c r="B1" s="33"/>
      <c r="C1" s="33"/>
      <c r="D1" s="33"/>
      <c r="E1" s="33"/>
      <c r="F1" s="33"/>
    </row>
    <row r="2" ht="21" customHeight="true" spans="1:12">
      <c r="A2" s="34" t="s">
        <v>55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ht="14.25" customHeight="true" spans="1:12">
      <c r="A3" s="35" t="s">
        <v>56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="30" customFormat="true" ht="3" hidden="true" customHeight="true" spans="1:12">
      <c r="A4" s="36"/>
      <c r="B4" s="37"/>
      <c r="C4" s="38"/>
      <c r="D4" s="38"/>
      <c r="E4" s="38"/>
      <c r="F4" s="38"/>
      <c r="J4" s="37"/>
      <c r="K4" s="37"/>
      <c r="L4" s="55"/>
    </row>
    <row r="5" ht="17.25" customHeight="true" spans="1:12">
      <c r="A5" s="39" t="s">
        <v>57</v>
      </c>
      <c r="B5" s="39"/>
      <c r="C5" s="39"/>
      <c r="D5" s="39"/>
      <c r="E5" s="39" t="s">
        <v>58</v>
      </c>
      <c r="F5" s="39"/>
      <c r="G5" s="39"/>
      <c r="H5" s="39"/>
      <c r="I5" s="39"/>
      <c r="J5" s="39"/>
      <c r="K5" s="39"/>
      <c r="L5" s="39"/>
    </row>
    <row r="6" ht="17.25" customHeight="true" spans="1:12">
      <c r="A6" s="40" t="s">
        <v>59</v>
      </c>
      <c r="B6" s="41"/>
      <c r="C6" s="41"/>
      <c r="D6" s="42"/>
      <c r="E6" s="40" t="s">
        <v>60</v>
      </c>
      <c r="F6" s="41"/>
      <c r="G6" s="42"/>
      <c r="H6" s="40" t="s">
        <v>61</v>
      </c>
      <c r="I6" s="42"/>
      <c r="J6" s="40" t="s">
        <v>62</v>
      </c>
      <c r="K6" s="41"/>
      <c r="L6" s="42"/>
    </row>
    <row r="7" ht="17.25" customHeight="true" spans="1:12">
      <c r="A7" s="39" t="s">
        <v>63</v>
      </c>
      <c r="B7" s="39"/>
      <c r="C7" s="39"/>
      <c r="D7" s="39"/>
      <c r="E7" s="39" t="s">
        <v>64</v>
      </c>
      <c r="F7" s="39"/>
      <c r="G7" s="39"/>
      <c r="H7" s="39" t="s">
        <v>65</v>
      </c>
      <c r="I7" s="39"/>
      <c r="J7" s="39" t="s">
        <v>66</v>
      </c>
      <c r="K7" s="39"/>
      <c r="L7" s="39"/>
    </row>
    <row r="8" ht="17.25" customHeight="true" spans="1:12">
      <c r="A8" s="39" t="s">
        <v>67</v>
      </c>
      <c r="B8" s="43" t="s">
        <v>68</v>
      </c>
      <c r="C8" s="43"/>
      <c r="D8" s="43"/>
      <c r="E8" s="49">
        <v>612.126</v>
      </c>
      <c r="F8" s="49"/>
      <c r="G8" s="49"/>
      <c r="H8" s="43" t="s">
        <v>69</v>
      </c>
      <c r="I8" s="43"/>
      <c r="J8" s="49">
        <v>612.126</v>
      </c>
      <c r="K8" s="49"/>
      <c r="L8" s="49"/>
    </row>
    <row r="9" ht="17.25" customHeight="true" spans="1:12">
      <c r="A9" s="39"/>
      <c r="B9" s="39" t="s">
        <v>70</v>
      </c>
      <c r="C9" s="39"/>
      <c r="D9" s="39"/>
      <c r="E9" s="49">
        <v>612.126</v>
      </c>
      <c r="F9" s="49"/>
      <c r="G9" s="49"/>
      <c r="H9" s="39" t="s">
        <v>71</v>
      </c>
      <c r="I9" s="39"/>
      <c r="J9" s="49">
        <v>612.126</v>
      </c>
      <c r="K9" s="49"/>
      <c r="L9" s="49"/>
    </row>
    <row r="10" ht="17.25" customHeight="true" spans="1:12">
      <c r="A10" s="39"/>
      <c r="B10" s="39" t="s">
        <v>72</v>
      </c>
      <c r="C10" s="39"/>
      <c r="D10" s="39"/>
      <c r="E10" s="39"/>
      <c r="F10" s="39"/>
      <c r="G10" s="39"/>
      <c r="H10" s="39" t="s">
        <v>73</v>
      </c>
      <c r="I10" s="39"/>
      <c r="J10" s="39"/>
      <c r="K10" s="39"/>
      <c r="L10" s="39"/>
    </row>
    <row r="11" ht="17.25" customHeight="true" spans="1:12">
      <c r="A11" s="39" t="s">
        <v>74</v>
      </c>
      <c r="B11" s="39" t="s">
        <v>75</v>
      </c>
      <c r="C11" s="39"/>
      <c r="D11" s="39"/>
      <c r="E11" s="39"/>
      <c r="F11" s="39"/>
      <c r="G11" s="39"/>
      <c r="H11" s="39" t="s">
        <v>76</v>
      </c>
      <c r="I11" s="39"/>
      <c r="J11" s="39"/>
      <c r="K11" s="39"/>
      <c r="L11" s="39"/>
    </row>
    <row r="12" ht="93" customHeight="true" spans="1:12">
      <c r="A12" s="39"/>
      <c r="B12" s="56" t="s">
        <v>77</v>
      </c>
      <c r="C12" s="57"/>
      <c r="D12" s="57"/>
      <c r="E12" s="57"/>
      <c r="F12" s="57"/>
      <c r="G12" s="59"/>
      <c r="H12" s="60" t="s">
        <v>77</v>
      </c>
      <c r="I12" s="60"/>
      <c r="J12" s="60"/>
      <c r="K12" s="60"/>
      <c r="L12" s="60"/>
    </row>
    <row r="13" ht="33" customHeight="true" spans="1:12">
      <c r="A13" s="39" t="s">
        <v>78</v>
      </c>
      <c r="B13" s="39" t="s">
        <v>79</v>
      </c>
      <c r="C13" s="39" t="s">
        <v>80</v>
      </c>
      <c r="D13" s="39" t="s">
        <v>81</v>
      </c>
      <c r="E13" s="39"/>
      <c r="F13" s="39"/>
      <c r="G13" s="39" t="s">
        <v>82</v>
      </c>
      <c r="H13" s="39" t="s">
        <v>80</v>
      </c>
      <c r="I13" s="40" t="s">
        <v>81</v>
      </c>
      <c r="J13" s="41"/>
      <c r="K13" s="42"/>
      <c r="L13" s="39" t="s">
        <v>82</v>
      </c>
    </row>
    <row r="14" ht="25.5" customHeight="true" spans="1:12">
      <c r="A14" s="39"/>
      <c r="B14" s="39" t="s">
        <v>83</v>
      </c>
      <c r="C14" s="39" t="s">
        <v>84</v>
      </c>
      <c r="D14" s="44" t="s">
        <v>85</v>
      </c>
      <c r="E14" s="45"/>
      <c r="F14" s="50"/>
      <c r="G14" s="61" t="s">
        <v>86</v>
      </c>
      <c r="H14" s="39" t="s">
        <v>84</v>
      </c>
      <c r="I14" s="44" t="s">
        <v>85</v>
      </c>
      <c r="J14" s="45"/>
      <c r="K14" s="50"/>
      <c r="L14" s="39" t="s">
        <v>86</v>
      </c>
    </row>
    <row r="15" ht="21" customHeight="true" spans="1:12">
      <c r="A15" s="39"/>
      <c r="B15" s="39"/>
      <c r="C15" s="39"/>
      <c r="D15" s="44" t="s">
        <v>87</v>
      </c>
      <c r="E15" s="45"/>
      <c r="F15" s="50"/>
      <c r="G15" s="61" t="s">
        <v>88</v>
      </c>
      <c r="H15" s="39"/>
      <c r="I15" s="44" t="s">
        <v>87</v>
      </c>
      <c r="J15" s="45"/>
      <c r="K15" s="50"/>
      <c r="L15" s="39" t="s">
        <v>88</v>
      </c>
    </row>
    <row r="16" ht="30.75" customHeight="true" spans="1:12">
      <c r="A16" s="39"/>
      <c r="B16" s="39"/>
      <c r="C16" s="39"/>
      <c r="D16" s="44" t="s">
        <v>89</v>
      </c>
      <c r="E16" s="45"/>
      <c r="F16" s="50"/>
      <c r="G16" s="39" t="s">
        <v>90</v>
      </c>
      <c r="H16" s="39"/>
      <c r="I16" s="44" t="s">
        <v>89</v>
      </c>
      <c r="J16" s="45"/>
      <c r="K16" s="50"/>
      <c r="L16" s="39" t="s">
        <v>90</v>
      </c>
    </row>
    <row r="17" ht="21" customHeight="true" spans="1:12">
      <c r="A17" s="39"/>
      <c r="B17" s="39"/>
      <c r="C17" s="39"/>
      <c r="D17" s="44" t="s">
        <v>91</v>
      </c>
      <c r="E17" s="45"/>
      <c r="F17" s="50"/>
      <c r="G17" s="39" t="s">
        <v>92</v>
      </c>
      <c r="H17" s="39"/>
      <c r="I17" s="44" t="s">
        <v>91</v>
      </c>
      <c r="J17" s="45"/>
      <c r="K17" s="50"/>
      <c r="L17" s="39" t="s">
        <v>92</v>
      </c>
    </row>
    <row r="18" ht="27.6" customHeight="true" spans="1:12">
      <c r="A18" s="39"/>
      <c r="B18" s="39"/>
      <c r="C18" s="39"/>
      <c r="D18" s="44" t="s">
        <v>93</v>
      </c>
      <c r="E18" s="45"/>
      <c r="F18" s="50"/>
      <c r="G18" s="39" t="s">
        <v>94</v>
      </c>
      <c r="H18" s="39"/>
      <c r="I18" s="44" t="s">
        <v>93</v>
      </c>
      <c r="J18" s="45"/>
      <c r="K18" s="50"/>
      <c r="L18" s="39" t="s">
        <v>94</v>
      </c>
    </row>
    <row r="19" ht="21" customHeight="true" spans="1:12">
      <c r="A19" s="39"/>
      <c r="B19" s="39"/>
      <c r="C19" s="46" t="s">
        <v>95</v>
      </c>
      <c r="D19" s="44" t="s">
        <v>96</v>
      </c>
      <c r="E19" s="45"/>
      <c r="F19" s="50"/>
      <c r="G19" s="39" t="s">
        <v>97</v>
      </c>
      <c r="H19" s="46" t="s">
        <v>95</v>
      </c>
      <c r="I19" s="44" t="s">
        <v>96</v>
      </c>
      <c r="J19" s="45"/>
      <c r="K19" s="50"/>
      <c r="L19" s="62" t="s">
        <v>97</v>
      </c>
    </row>
    <row r="20" ht="21" customHeight="true" spans="1:12">
      <c r="A20" s="39"/>
      <c r="B20" s="39"/>
      <c r="C20" s="48"/>
      <c r="D20" s="44" t="s">
        <v>98</v>
      </c>
      <c r="E20" s="45"/>
      <c r="F20" s="50"/>
      <c r="G20" s="39" t="s">
        <v>99</v>
      </c>
      <c r="H20" s="48"/>
      <c r="I20" s="44" t="s">
        <v>98</v>
      </c>
      <c r="J20" s="45"/>
      <c r="K20" s="50"/>
      <c r="L20" s="62" t="s">
        <v>99</v>
      </c>
    </row>
    <row r="21" ht="25.5" customHeight="true" spans="1:12">
      <c r="A21" s="39"/>
      <c r="B21" s="39"/>
      <c r="C21" s="58"/>
      <c r="D21" s="44" t="s">
        <v>100</v>
      </c>
      <c r="E21" s="45"/>
      <c r="F21" s="50"/>
      <c r="G21" s="39" t="s">
        <v>101</v>
      </c>
      <c r="H21" s="58"/>
      <c r="I21" s="44" t="s">
        <v>100</v>
      </c>
      <c r="J21" s="45"/>
      <c r="K21" s="50"/>
      <c r="L21" s="39" t="s">
        <v>101</v>
      </c>
    </row>
    <row r="22" ht="25.5" customHeight="true" spans="1:12">
      <c r="A22" s="39"/>
      <c r="B22" s="39"/>
      <c r="C22" s="48" t="s">
        <v>102</v>
      </c>
      <c r="D22" s="44" t="s">
        <v>103</v>
      </c>
      <c r="E22" s="45"/>
      <c r="F22" s="50"/>
      <c r="G22" s="53" t="s">
        <v>104</v>
      </c>
      <c r="H22" s="48" t="s">
        <v>102</v>
      </c>
      <c r="I22" s="44" t="s">
        <v>103</v>
      </c>
      <c r="J22" s="45"/>
      <c r="K22" s="50"/>
      <c r="L22" s="53" t="s">
        <v>104</v>
      </c>
    </row>
    <row r="23" ht="25.5" customHeight="true" spans="1:12">
      <c r="A23" s="39"/>
      <c r="B23" s="39"/>
      <c r="C23" s="48"/>
      <c r="D23" s="44" t="s">
        <v>105</v>
      </c>
      <c r="E23" s="45"/>
      <c r="F23" s="50"/>
      <c r="G23" s="53" t="s">
        <v>106</v>
      </c>
      <c r="H23" s="48"/>
      <c r="I23" s="44" t="s">
        <v>105</v>
      </c>
      <c r="J23" s="45"/>
      <c r="K23" s="50"/>
      <c r="L23" s="53" t="s">
        <v>106</v>
      </c>
    </row>
    <row r="24" ht="25.5" customHeight="true" spans="1:12">
      <c r="A24" s="39"/>
      <c r="B24" s="39"/>
      <c r="C24" s="48"/>
      <c r="D24" s="44" t="s">
        <v>107</v>
      </c>
      <c r="E24" s="45"/>
      <c r="F24" s="50"/>
      <c r="G24" s="53" t="s">
        <v>108</v>
      </c>
      <c r="H24" s="48"/>
      <c r="I24" s="44" t="s">
        <v>107</v>
      </c>
      <c r="J24" s="45"/>
      <c r="K24" s="50"/>
      <c r="L24" s="53" t="s">
        <v>108</v>
      </c>
    </row>
    <row r="25" ht="25.5" customHeight="true" spans="1:12">
      <c r="A25" s="39"/>
      <c r="B25" s="39"/>
      <c r="C25" s="48"/>
      <c r="D25" s="44" t="s">
        <v>109</v>
      </c>
      <c r="E25" s="45"/>
      <c r="F25" s="50"/>
      <c r="G25" s="53" t="s">
        <v>108</v>
      </c>
      <c r="H25" s="48"/>
      <c r="I25" s="44" t="s">
        <v>109</v>
      </c>
      <c r="J25" s="45"/>
      <c r="K25" s="50"/>
      <c r="L25" s="53" t="s">
        <v>108</v>
      </c>
    </row>
    <row r="26" ht="25.5" customHeight="true" spans="1:12">
      <c r="A26" s="39"/>
      <c r="B26" s="39"/>
      <c r="C26" s="48"/>
      <c r="D26" s="44" t="s">
        <v>110</v>
      </c>
      <c r="E26" s="45"/>
      <c r="F26" s="50"/>
      <c r="G26" s="53" t="s">
        <v>111</v>
      </c>
      <c r="H26" s="48"/>
      <c r="I26" s="44" t="s">
        <v>110</v>
      </c>
      <c r="J26" s="45"/>
      <c r="K26" s="50"/>
      <c r="L26" s="53" t="s">
        <v>111</v>
      </c>
    </row>
    <row r="27" ht="21" customHeight="true" spans="1:12">
      <c r="A27" s="39"/>
      <c r="B27" s="39"/>
      <c r="C27" s="39" t="s">
        <v>112</v>
      </c>
      <c r="D27" s="43" t="s">
        <v>113</v>
      </c>
      <c r="E27" s="43"/>
      <c r="F27" s="43"/>
      <c r="G27" s="54">
        <v>43800</v>
      </c>
      <c r="H27" s="39" t="s">
        <v>112</v>
      </c>
      <c r="I27" s="43" t="s">
        <v>113</v>
      </c>
      <c r="J27" s="43"/>
      <c r="K27" s="43"/>
      <c r="L27" s="54">
        <v>43800</v>
      </c>
    </row>
    <row r="28" ht="24" customHeight="true" spans="1:12">
      <c r="A28" s="39"/>
      <c r="B28" s="39" t="s">
        <v>114</v>
      </c>
      <c r="C28" s="39" t="s">
        <v>115</v>
      </c>
      <c r="D28" s="43" t="s">
        <v>116</v>
      </c>
      <c r="E28" s="43"/>
      <c r="F28" s="43"/>
      <c r="G28" s="53" t="s">
        <v>117</v>
      </c>
      <c r="H28" s="39" t="s">
        <v>115</v>
      </c>
      <c r="I28" s="43" t="s">
        <v>116</v>
      </c>
      <c r="J28" s="43"/>
      <c r="K28" s="43"/>
      <c r="L28" s="53" t="s">
        <v>117</v>
      </c>
    </row>
    <row r="29" ht="24" customHeight="true" spans="1:12">
      <c r="A29" s="39"/>
      <c r="B29" s="39"/>
      <c r="C29" s="39"/>
      <c r="D29" s="44" t="s">
        <v>118</v>
      </c>
      <c r="E29" s="45"/>
      <c r="F29" s="50"/>
      <c r="G29" s="53" t="s">
        <v>119</v>
      </c>
      <c r="H29" s="39"/>
      <c r="I29" s="44" t="s">
        <v>118</v>
      </c>
      <c r="J29" s="45"/>
      <c r="K29" s="50"/>
      <c r="L29" s="53" t="s">
        <v>119</v>
      </c>
    </row>
    <row r="30" ht="33" customHeight="true" spans="1:12">
      <c r="A30" s="39"/>
      <c r="B30" s="39"/>
      <c r="C30" s="39"/>
      <c r="D30" s="43" t="s">
        <v>120</v>
      </c>
      <c r="E30" s="43"/>
      <c r="F30" s="43"/>
      <c r="G30" s="53" t="s">
        <v>121</v>
      </c>
      <c r="H30" s="39"/>
      <c r="I30" s="43" t="s">
        <v>120</v>
      </c>
      <c r="J30" s="43"/>
      <c r="K30" s="43"/>
      <c r="L30" s="53" t="s">
        <v>121</v>
      </c>
    </row>
    <row r="31" ht="29" customHeight="true" spans="1:12">
      <c r="A31" s="39"/>
      <c r="B31" s="39"/>
      <c r="C31" s="39"/>
      <c r="D31" s="43" t="s">
        <v>122</v>
      </c>
      <c r="E31" s="43"/>
      <c r="F31" s="43"/>
      <c r="G31" s="53" t="s">
        <v>123</v>
      </c>
      <c r="H31" s="39"/>
      <c r="I31" s="43" t="s">
        <v>122</v>
      </c>
      <c r="J31" s="43"/>
      <c r="K31" s="43"/>
      <c r="L31" s="53" t="s">
        <v>123</v>
      </c>
    </row>
    <row r="32" ht="30.95" customHeight="true" spans="1:12">
      <c r="A32" s="39"/>
      <c r="B32" s="39"/>
      <c r="C32" s="39" t="s">
        <v>124</v>
      </c>
      <c r="D32" s="43" t="s">
        <v>125</v>
      </c>
      <c r="E32" s="43"/>
      <c r="F32" s="43"/>
      <c r="G32" s="39" t="s">
        <v>126</v>
      </c>
      <c r="H32" s="39" t="s">
        <v>124</v>
      </c>
      <c r="I32" s="43" t="s">
        <v>125</v>
      </c>
      <c r="J32" s="43"/>
      <c r="K32" s="43"/>
      <c r="L32" s="39" t="s">
        <v>126</v>
      </c>
    </row>
    <row r="33" ht="33.75" customHeight="true" spans="1:12">
      <c r="A33" s="39"/>
      <c r="B33" s="39" t="s">
        <v>127</v>
      </c>
      <c r="C33" s="39" t="s">
        <v>128</v>
      </c>
      <c r="D33" s="44" t="s">
        <v>129</v>
      </c>
      <c r="E33" s="45"/>
      <c r="F33" s="50"/>
      <c r="G33" s="53" t="s">
        <v>119</v>
      </c>
      <c r="H33" s="39" t="s">
        <v>128</v>
      </c>
      <c r="I33" s="44" t="s">
        <v>129</v>
      </c>
      <c r="J33" s="45"/>
      <c r="K33" s="50"/>
      <c r="L33" s="53" t="s">
        <v>119</v>
      </c>
    </row>
    <row r="34" ht="26.25" customHeight="true" spans="1:12">
      <c r="A34" s="39"/>
      <c r="B34" s="39"/>
      <c r="C34" s="39"/>
      <c r="D34" s="44" t="s">
        <v>130</v>
      </c>
      <c r="E34" s="45"/>
      <c r="F34" s="50"/>
      <c r="G34" s="53" t="s">
        <v>119</v>
      </c>
      <c r="H34" s="39"/>
      <c r="I34" s="44" t="s">
        <v>130</v>
      </c>
      <c r="J34" s="45"/>
      <c r="K34" s="50"/>
      <c r="L34" s="53" t="s">
        <v>119</v>
      </c>
    </row>
    <row r="35" ht="27.75" customHeight="true" spans="1:12">
      <c r="A35" s="39"/>
      <c r="B35" s="39"/>
      <c r="C35" s="39"/>
      <c r="D35" s="44" t="s">
        <v>131</v>
      </c>
      <c r="E35" s="45"/>
      <c r="F35" s="50"/>
      <c r="G35" s="53" t="s">
        <v>119</v>
      </c>
      <c r="H35" s="39"/>
      <c r="I35" s="44" t="s">
        <v>131</v>
      </c>
      <c r="J35" s="45"/>
      <c r="K35" s="50"/>
      <c r="L35" s="53" t="s">
        <v>119</v>
      </c>
    </row>
  </sheetData>
  <mergeCells count="90">
    <mergeCell ref="A2:L2"/>
    <mergeCell ref="A3:L3"/>
    <mergeCell ref="A5:D5"/>
    <mergeCell ref="E5:L5"/>
    <mergeCell ref="A6:D6"/>
    <mergeCell ref="E6:G6"/>
    <mergeCell ref="H6:I6"/>
    <mergeCell ref="J6:L6"/>
    <mergeCell ref="A7:D7"/>
    <mergeCell ref="E7:G7"/>
    <mergeCell ref="H7:I7"/>
    <mergeCell ref="J7:L7"/>
    <mergeCell ref="B8:D8"/>
    <mergeCell ref="E8:G8"/>
    <mergeCell ref="H8:I8"/>
    <mergeCell ref="J8:L8"/>
    <mergeCell ref="B9:D9"/>
    <mergeCell ref="E9:G9"/>
    <mergeCell ref="H9:I9"/>
    <mergeCell ref="J9:L9"/>
    <mergeCell ref="B10:D10"/>
    <mergeCell ref="E10:G10"/>
    <mergeCell ref="H10:I10"/>
    <mergeCell ref="J10:L10"/>
    <mergeCell ref="B11:G11"/>
    <mergeCell ref="H11:L11"/>
    <mergeCell ref="B12:G12"/>
    <mergeCell ref="H12:L12"/>
    <mergeCell ref="D13:F13"/>
    <mergeCell ref="I13:K13"/>
    <mergeCell ref="D14:F14"/>
    <mergeCell ref="I14:K14"/>
    <mergeCell ref="D15:F15"/>
    <mergeCell ref="I15:K15"/>
    <mergeCell ref="D16:F16"/>
    <mergeCell ref="I16:K16"/>
    <mergeCell ref="D17:F17"/>
    <mergeCell ref="I17:K17"/>
    <mergeCell ref="D18:F18"/>
    <mergeCell ref="I18:K18"/>
    <mergeCell ref="D19:F19"/>
    <mergeCell ref="I19:K19"/>
    <mergeCell ref="D20:F20"/>
    <mergeCell ref="I20:K20"/>
    <mergeCell ref="D21:F21"/>
    <mergeCell ref="I21:K21"/>
    <mergeCell ref="D22:F22"/>
    <mergeCell ref="I22:K22"/>
    <mergeCell ref="D23:F23"/>
    <mergeCell ref="I23:K23"/>
    <mergeCell ref="D24:F24"/>
    <mergeCell ref="I24:K24"/>
    <mergeCell ref="D25:F25"/>
    <mergeCell ref="I25:K25"/>
    <mergeCell ref="D26:F26"/>
    <mergeCell ref="I26:K26"/>
    <mergeCell ref="D27:F27"/>
    <mergeCell ref="I27:K27"/>
    <mergeCell ref="D28:F28"/>
    <mergeCell ref="I28:K28"/>
    <mergeCell ref="D29:F29"/>
    <mergeCell ref="I29:K29"/>
    <mergeCell ref="D30:F30"/>
    <mergeCell ref="I30:K30"/>
    <mergeCell ref="D31:F31"/>
    <mergeCell ref="I31:K31"/>
    <mergeCell ref="D32:F32"/>
    <mergeCell ref="I32:K32"/>
    <mergeCell ref="D33:F33"/>
    <mergeCell ref="I33:K33"/>
    <mergeCell ref="D34:F34"/>
    <mergeCell ref="I34:K34"/>
    <mergeCell ref="D35:F35"/>
    <mergeCell ref="I35:K35"/>
    <mergeCell ref="A8:A10"/>
    <mergeCell ref="A11:A12"/>
    <mergeCell ref="A13:A35"/>
    <mergeCell ref="B14:B27"/>
    <mergeCell ref="B28:B32"/>
    <mergeCell ref="B33:B35"/>
    <mergeCell ref="C14:C18"/>
    <mergeCell ref="C19:C21"/>
    <mergeCell ref="C22:C26"/>
    <mergeCell ref="C28:C31"/>
    <mergeCell ref="C33:C35"/>
    <mergeCell ref="H14:H18"/>
    <mergeCell ref="H19:H21"/>
    <mergeCell ref="H22:H26"/>
    <mergeCell ref="H28:H31"/>
    <mergeCell ref="H33:H35"/>
  </mergeCells>
  <pageMargins left="0.707638888888889" right="0.590277777777778" top="0.471527777777778" bottom="0.393055555555556" header="0.354166666666667" footer="0.313888888888889"/>
  <pageSetup paperSize="9" scale="72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1"/>
  <sheetViews>
    <sheetView topLeftCell="A3" workbookViewId="0">
      <selection activeCell="J7" sqref="J7:L7"/>
    </sheetView>
  </sheetViews>
  <sheetFormatPr defaultColWidth="9" defaultRowHeight="14.05"/>
  <cols>
    <col min="1" max="1" width="7.88181818181818" style="31" customWidth="true"/>
    <col min="2" max="2" width="5.38181818181818" style="31" customWidth="true"/>
    <col min="3" max="3" width="8.88181818181818" style="31" customWidth="true"/>
    <col min="4" max="4" width="8.25454545454545" style="31" customWidth="true"/>
    <col min="5" max="5" width="6.88181818181818" style="31" customWidth="true"/>
    <col min="6" max="6" width="15.8818181818182" style="31" customWidth="true"/>
    <col min="7" max="7" width="15.1" style="31" customWidth="true"/>
    <col min="8" max="8" width="10.3818181818182" style="31" customWidth="true"/>
    <col min="9" max="9" width="12.1272727272727" style="31" customWidth="true"/>
    <col min="10" max="10" width="26.2545454545455" style="31" customWidth="true"/>
    <col min="11" max="11" width="1.62727272727273" style="31" customWidth="true"/>
    <col min="12" max="12" width="11.7545454545455" style="31" customWidth="true"/>
    <col min="13" max="16384" width="9" style="31"/>
  </cols>
  <sheetData>
    <row r="1" ht="16.5" customHeight="true" spans="1:6">
      <c r="A1" s="32" t="s">
        <v>132</v>
      </c>
      <c r="B1" s="33"/>
      <c r="C1" s="33"/>
      <c r="D1" s="33"/>
      <c r="E1" s="33"/>
      <c r="F1" s="33"/>
    </row>
    <row r="2" ht="27" customHeight="true" spans="1:12">
      <c r="A2" s="34" t="s">
        <v>55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ht="23" customHeight="true" spans="1:12">
      <c r="A3" s="35" t="s">
        <v>133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="30" customFormat="true" ht="3" hidden="true" customHeight="true" spans="1:12">
      <c r="A4" s="36"/>
      <c r="B4" s="37"/>
      <c r="C4" s="38"/>
      <c r="D4" s="38"/>
      <c r="E4" s="38"/>
      <c r="F4" s="38"/>
      <c r="J4" s="37"/>
      <c r="K4" s="37"/>
      <c r="L4" s="55"/>
    </row>
    <row r="5" ht="24" customHeight="true" spans="1:12">
      <c r="A5" s="39" t="s">
        <v>57</v>
      </c>
      <c r="B5" s="39"/>
      <c r="C5" s="39"/>
      <c r="D5" s="39"/>
      <c r="E5" s="39" t="s">
        <v>134</v>
      </c>
      <c r="F5" s="39"/>
      <c r="G5" s="39"/>
      <c r="H5" s="39"/>
      <c r="I5" s="39"/>
      <c r="J5" s="39"/>
      <c r="K5" s="39"/>
      <c r="L5" s="39"/>
    </row>
    <row r="6" ht="24" customHeight="true" spans="1:12">
      <c r="A6" s="40" t="s">
        <v>59</v>
      </c>
      <c r="B6" s="41"/>
      <c r="C6" s="41"/>
      <c r="D6" s="42"/>
      <c r="E6" s="40" t="s">
        <v>60</v>
      </c>
      <c r="F6" s="41"/>
      <c r="G6" s="42"/>
      <c r="H6" s="40" t="s">
        <v>61</v>
      </c>
      <c r="I6" s="42"/>
      <c r="J6" s="40" t="s">
        <v>62</v>
      </c>
      <c r="K6" s="41"/>
      <c r="L6" s="42"/>
    </row>
    <row r="7" ht="24" customHeight="true" spans="1:12">
      <c r="A7" s="39" t="s">
        <v>63</v>
      </c>
      <c r="B7" s="39"/>
      <c r="C7" s="39"/>
      <c r="D7" s="39"/>
      <c r="E7" s="39" t="s">
        <v>64</v>
      </c>
      <c r="F7" s="39"/>
      <c r="G7" s="39"/>
      <c r="H7" s="39" t="s">
        <v>65</v>
      </c>
      <c r="I7" s="39"/>
      <c r="J7" s="39" t="s">
        <v>66</v>
      </c>
      <c r="K7" s="39"/>
      <c r="L7" s="39"/>
    </row>
    <row r="8" ht="24" customHeight="true" spans="1:12">
      <c r="A8" s="39" t="s">
        <v>67</v>
      </c>
      <c r="B8" s="43" t="s">
        <v>68</v>
      </c>
      <c r="C8" s="43"/>
      <c r="D8" s="43"/>
      <c r="E8" s="49">
        <v>245</v>
      </c>
      <c r="F8" s="49"/>
      <c r="G8" s="49"/>
      <c r="H8" s="43" t="s">
        <v>69</v>
      </c>
      <c r="I8" s="43"/>
      <c r="J8" s="49">
        <v>245</v>
      </c>
      <c r="K8" s="49"/>
      <c r="L8" s="49"/>
    </row>
    <row r="9" ht="24" customHeight="true" spans="1:12">
      <c r="A9" s="39"/>
      <c r="B9" s="39" t="s">
        <v>70</v>
      </c>
      <c r="C9" s="39"/>
      <c r="D9" s="39"/>
      <c r="E9" s="49">
        <v>245</v>
      </c>
      <c r="F9" s="49"/>
      <c r="G9" s="49"/>
      <c r="H9" s="39" t="s">
        <v>71</v>
      </c>
      <c r="I9" s="39"/>
      <c r="J9" s="49">
        <v>245</v>
      </c>
      <c r="K9" s="49"/>
      <c r="L9" s="49"/>
    </row>
    <row r="10" ht="24" customHeight="true" spans="1:12">
      <c r="A10" s="39"/>
      <c r="B10" s="39" t="s">
        <v>72</v>
      </c>
      <c r="C10" s="39"/>
      <c r="D10" s="39"/>
      <c r="E10" s="39"/>
      <c r="F10" s="39"/>
      <c r="G10" s="39"/>
      <c r="H10" s="39" t="s">
        <v>73</v>
      </c>
      <c r="I10" s="39"/>
      <c r="J10" s="39"/>
      <c r="K10" s="39"/>
      <c r="L10" s="39"/>
    </row>
    <row r="11" ht="24" customHeight="true" spans="1:12">
      <c r="A11" s="39" t="s">
        <v>74</v>
      </c>
      <c r="B11" s="39" t="s">
        <v>75</v>
      </c>
      <c r="C11" s="39"/>
      <c r="D11" s="39"/>
      <c r="E11" s="39"/>
      <c r="F11" s="39"/>
      <c r="G11" s="39"/>
      <c r="H11" s="39" t="s">
        <v>76</v>
      </c>
      <c r="I11" s="39"/>
      <c r="J11" s="39"/>
      <c r="K11" s="39"/>
      <c r="L11" s="39"/>
    </row>
    <row r="12" ht="159" customHeight="true" spans="1:12">
      <c r="A12" s="39"/>
      <c r="B12" s="44" t="s">
        <v>135</v>
      </c>
      <c r="C12" s="45"/>
      <c r="D12" s="45"/>
      <c r="E12" s="45"/>
      <c r="F12" s="45"/>
      <c r="G12" s="50"/>
      <c r="H12" s="43" t="s">
        <v>135</v>
      </c>
      <c r="I12" s="43"/>
      <c r="J12" s="43"/>
      <c r="K12" s="43"/>
      <c r="L12" s="43"/>
    </row>
    <row r="13" ht="36" customHeight="true" spans="1:12">
      <c r="A13" s="39" t="s">
        <v>78</v>
      </c>
      <c r="B13" s="39" t="s">
        <v>79</v>
      </c>
      <c r="C13" s="39" t="s">
        <v>80</v>
      </c>
      <c r="D13" s="39" t="s">
        <v>81</v>
      </c>
      <c r="E13" s="39"/>
      <c r="F13" s="39"/>
      <c r="G13" s="39" t="s">
        <v>82</v>
      </c>
      <c r="H13" s="39" t="s">
        <v>80</v>
      </c>
      <c r="I13" s="40" t="s">
        <v>81</v>
      </c>
      <c r="J13" s="41"/>
      <c r="K13" s="42"/>
      <c r="L13" s="39" t="s">
        <v>82</v>
      </c>
    </row>
    <row r="14" ht="27" customHeight="true" spans="1:12">
      <c r="A14" s="39"/>
      <c r="B14" s="39" t="s">
        <v>83</v>
      </c>
      <c r="C14" s="46" t="s">
        <v>84</v>
      </c>
      <c r="D14" s="47" t="s">
        <v>136</v>
      </c>
      <c r="E14" s="51"/>
      <c r="F14" s="52"/>
      <c r="G14" s="53" t="s">
        <v>137</v>
      </c>
      <c r="H14" s="46" t="s">
        <v>84</v>
      </c>
      <c r="I14" s="47" t="s">
        <v>136</v>
      </c>
      <c r="J14" s="51"/>
      <c r="K14" s="52"/>
      <c r="L14" s="53" t="s">
        <v>137</v>
      </c>
    </row>
    <row r="15" ht="27" customHeight="true" spans="1:12">
      <c r="A15" s="39"/>
      <c r="B15" s="39"/>
      <c r="C15" s="48"/>
      <c r="D15" s="47" t="s">
        <v>138</v>
      </c>
      <c r="E15" s="51"/>
      <c r="F15" s="52"/>
      <c r="G15" s="53" t="s">
        <v>139</v>
      </c>
      <c r="H15" s="48"/>
      <c r="I15" s="47" t="s">
        <v>138</v>
      </c>
      <c r="J15" s="51"/>
      <c r="K15" s="52"/>
      <c r="L15" s="53" t="s">
        <v>139</v>
      </c>
    </row>
    <row r="16" ht="27" customHeight="true" spans="1:12">
      <c r="A16" s="39"/>
      <c r="B16" s="39"/>
      <c r="C16" s="48"/>
      <c r="D16" s="47" t="s">
        <v>140</v>
      </c>
      <c r="E16" s="51"/>
      <c r="F16" s="52"/>
      <c r="G16" s="53" t="s">
        <v>141</v>
      </c>
      <c r="H16" s="48"/>
      <c r="I16" s="47" t="s">
        <v>140</v>
      </c>
      <c r="J16" s="51"/>
      <c r="K16" s="52"/>
      <c r="L16" s="53" t="s">
        <v>142</v>
      </c>
    </row>
    <row r="17" ht="27" customHeight="true" spans="1:12">
      <c r="A17" s="39"/>
      <c r="B17" s="39"/>
      <c r="C17" s="39" t="s">
        <v>112</v>
      </c>
      <c r="D17" s="43" t="s">
        <v>143</v>
      </c>
      <c r="E17" s="43"/>
      <c r="F17" s="43"/>
      <c r="G17" s="54">
        <v>43800</v>
      </c>
      <c r="H17" s="39" t="s">
        <v>112</v>
      </c>
      <c r="I17" s="43" t="s">
        <v>143</v>
      </c>
      <c r="J17" s="43"/>
      <c r="K17" s="43"/>
      <c r="L17" s="54">
        <v>43800</v>
      </c>
    </row>
    <row r="18" ht="27" customHeight="true" spans="1:12">
      <c r="A18" s="39"/>
      <c r="B18" s="39" t="s">
        <v>114</v>
      </c>
      <c r="C18" s="46" t="s">
        <v>115</v>
      </c>
      <c r="D18" s="47" t="s">
        <v>144</v>
      </c>
      <c r="E18" s="51"/>
      <c r="F18" s="52"/>
      <c r="G18" s="53" t="s">
        <v>99</v>
      </c>
      <c r="H18" s="46" t="s">
        <v>145</v>
      </c>
      <c r="I18" s="47" t="s">
        <v>144</v>
      </c>
      <c r="J18" s="51"/>
      <c r="K18" s="52"/>
      <c r="L18" s="53" t="s">
        <v>99</v>
      </c>
    </row>
    <row r="19" ht="27" customHeight="true" spans="1:12">
      <c r="A19" s="39"/>
      <c r="B19" s="39"/>
      <c r="C19" s="48"/>
      <c r="D19" s="47" t="s">
        <v>146</v>
      </c>
      <c r="E19" s="51"/>
      <c r="F19" s="52"/>
      <c r="G19" s="53" t="s">
        <v>119</v>
      </c>
      <c r="H19" s="48"/>
      <c r="I19" s="47" t="s">
        <v>146</v>
      </c>
      <c r="J19" s="51"/>
      <c r="K19" s="52"/>
      <c r="L19" s="53" t="s">
        <v>119</v>
      </c>
    </row>
    <row r="20" ht="27" customHeight="true" spans="1:12">
      <c r="A20" s="39"/>
      <c r="B20" s="39" t="s">
        <v>127</v>
      </c>
      <c r="C20" s="39" t="s">
        <v>128</v>
      </c>
      <c r="D20" s="47" t="s">
        <v>147</v>
      </c>
      <c r="E20" s="51"/>
      <c r="F20" s="52"/>
      <c r="G20" s="53" t="s">
        <v>119</v>
      </c>
      <c r="H20" s="39" t="s">
        <v>128</v>
      </c>
      <c r="I20" s="47" t="s">
        <v>147</v>
      </c>
      <c r="J20" s="51"/>
      <c r="K20" s="52"/>
      <c r="L20" s="53" t="s">
        <v>119</v>
      </c>
    </row>
    <row r="21" ht="27" customHeight="true" spans="1:12">
      <c r="A21" s="39"/>
      <c r="B21" s="39"/>
      <c r="C21" s="39"/>
      <c r="D21" s="47" t="s">
        <v>148</v>
      </c>
      <c r="E21" s="51"/>
      <c r="F21" s="52"/>
      <c r="G21" s="53" t="s">
        <v>119</v>
      </c>
      <c r="H21" s="39"/>
      <c r="I21" s="47" t="s">
        <v>148</v>
      </c>
      <c r="J21" s="51"/>
      <c r="K21" s="52"/>
      <c r="L21" s="53" t="s">
        <v>119</v>
      </c>
    </row>
  </sheetData>
  <mergeCells count="58">
    <mergeCell ref="A2:L2"/>
    <mergeCell ref="A3:L3"/>
    <mergeCell ref="A5:D5"/>
    <mergeCell ref="E5:L5"/>
    <mergeCell ref="A6:D6"/>
    <mergeCell ref="E6:G6"/>
    <mergeCell ref="H6:I6"/>
    <mergeCell ref="J6:L6"/>
    <mergeCell ref="A7:D7"/>
    <mergeCell ref="E7:G7"/>
    <mergeCell ref="H7:I7"/>
    <mergeCell ref="J7:L7"/>
    <mergeCell ref="B8:D8"/>
    <mergeCell ref="E8:G8"/>
    <mergeCell ref="H8:I8"/>
    <mergeCell ref="J8:L8"/>
    <mergeCell ref="B9:D9"/>
    <mergeCell ref="E9:G9"/>
    <mergeCell ref="H9:I9"/>
    <mergeCell ref="J9:L9"/>
    <mergeCell ref="B10:D10"/>
    <mergeCell ref="E10:G10"/>
    <mergeCell ref="H10:I10"/>
    <mergeCell ref="J10:L10"/>
    <mergeCell ref="B11:G11"/>
    <mergeCell ref="H11:L11"/>
    <mergeCell ref="B12:G12"/>
    <mergeCell ref="H12:L12"/>
    <mergeCell ref="D13:F13"/>
    <mergeCell ref="I13:K13"/>
    <mergeCell ref="D14:F14"/>
    <mergeCell ref="I14:K14"/>
    <mergeCell ref="D15:F15"/>
    <mergeCell ref="I15:K15"/>
    <mergeCell ref="D16:F16"/>
    <mergeCell ref="I16:K16"/>
    <mergeCell ref="D17:F17"/>
    <mergeCell ref="I17:K17"/>
    <mergeCell ref="D18:F18"/>
    <mergeCell ref="I18:K18"/>
    <mergeCell ref="D19:F19"/>
    <mergeCell ref="I19:K19"/>
    <mergeCell ref="D20:F20"/>
    <mergeCell ref="I20:K20"/>
    <mergeCell ref="D21:F21"/>
    <mergeCell ref="I21:K21"/>
    <mergeCell ref="A8:A10"/>
    <mergeCell ref="A11:A12"/>
    <mergeCell ref="A13:A21"/>
    <mergeCell ref="B14:B17"/>
    <mergeCell ref="B18:B19"/>
    <mergeCell ref="B20:B21"/>
    <mergeCell ref="C14:C16"/>
    <mergeCell ref="C18:C19"/>
    <mergeCell ref="C20:C21"/>
    <mergeCell ref="H14:H16"/>
    <mergeCell ref="H18:H19"/>
    <mergeCell ref="H20:H21"/>
  </mergeCells>
  <pageMargins left="0.707638888888889" right="0.471527777777778" top="0.471527777777778" bottom="0.354166666666667" header="0.432638888888889" footer="0.235416666666667"/>
  <pageSetup paperSize="9" scale="7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A9" sqref="A1:J17"/>
    </sheetView>
  </sheetViews>
  <sheetFormatPr defaultColWidth="9" defaultRowHeight="14.05"/>
  <cols>
    <col min="1" max="1" width="9" style="1"/>
    <col min="2" max="2" width="13.8818181818182" style="1" customWidth="true"/>
    <col min="3" max="3" width="11.3818181818182" style="1" customWidth="true"/>
    <col min="4" max="5" width="9" style="1"/>
    <col min="6" max="6" width="12.7545454545455" style="1" customWidth="true"/>
    <col min="7" max="7" width="11.1272727272727" style="1" customWidth="true"/>
    <col min="8" max="8" width="9" style="1"/>
    <col min="9" max="9" width="16.8818181818182" style="1" customWidth="true"/>
    <col min="10" max="10" width="17.1272727272727" style="1" customWidth="true"/>
    <col min="11" max="16384" width="9" style="1"/>
  </cols>
  <sheetData>
    <row r="1" s="1" customFormat="true" ht="21" customHeight="true" spans="1:10">
      <c r="A1" s="2" t="s">
        <v>149</v>
      </c>
      <c r="B1" s="2"/>
      <c r="C1" s="3"/>
      <c r="D1" s="4"/>
      <c r="E1" s="4"/>
      <c r="F1" s="4"/>
      <c r="G1" s="4"/>
      <c r="H1" s="4"/>
      <c r="I1" s="4"/>
      <c r="J1" s="4"/>
    </row>
    <row r="2" s="1" customFormat="true" ht="28.15" spans="1:10">
      <c r="A2" s="5" t="s">
        <v>150</v>
      </c>
      <c r="B2" s="5"/>
      <c r="C2" s="5"/>
      <c r="D2" s="5"/>
      <c r="E2" s="5"/>
      <c r="F2" s="5"/>
      <c r="G2" s="5"/>
      <c r="H2" s="5"/>
      <c r="I2" s="5"/>
      <c r="J2" s="5"/>
    </row>
    <row r="3" s="1" customFormat="true" spans="1:10">
      <c r="A3" s="6" t="s">
        <v>151</v>
      </c>
      <c r="B3" s="7"/>
      <c r="C3" s="7"/>
      <c r="D3" s="8"/>
      <c r="E3" s="21"/>
      <c r="F3" s="21"/>
      <c r="G3" s="22"/>
      <c r="H3" s="23"/>
      <c r="I3" s="23"/>
      <c r="J3" s="27" t="s">
        <v>11</v>
      </c>
    </row>
    <row r="4" s="1" customFormat="true" ht="38" customHeight="true" spans="1:10">
      <c r="A4" s="9" t="s">
        <v>152</v>
      </c>
      <c r="B4" s="10" t="s">
        <v>153</v>
      </c>
      <c r="C4" s="10" t="s">
        <v>154</v>
      </c>
      <c r="D4" s="10" t="s">
        <v>155</v>
      </c>
      <c r="E4" s="10" t="s">
        <v>156</v>
      </c>
      <c r="F4" s="10" t="s">
        <v>157</v>
      </c>
      <c r="G4" s="10" t="s">
        <v>158</v>
      </c>
      <c r="H4" s="10" t="s">
        <v>159</v>
      </c>
      <c r="I4" s="10" t="s">
        <v>160</v>
      </c>
      <c r="J4" s="10" t="s">
        <v>161</v>
      </c>
    </row>
    <row r="5" s="1" customFormat="true" ht="25" customHeight="true" spans="1:10">
      <c r="A5" s="11" t="s">
        <v>17</v>
      </c>
      <c r="B5" s="12"/>
      <c r="C5" s="12"/>
      <c r="D5" s="12"/>
      <c r="E5" s="12"/>
      <c r="F5" s="12"/>
      <c r="G5" s="12"/>
      <c r="H5" s="12"/>
      <c r="I5" s="12"/>
      <c r="J5" s="12"/>
    </row>
    <row r="6" s="1" customFormat="true" ht="25" customHeight="true" spans="1:10">
      <c r="A6" s="13" t="s">
        <v>162</v>
      </c>
      <c r="B6" s="14"/>
      <c r="C6" s="14"/>
      <c r="D6" s="15"/>
      <c r="E6" s="24"/>
      <c r="F6" s="24"/>
      <c r="G6" s="24"/>
      <c r="H6" s="25"/>
      <c r="I6" s="28"/>
      <c r="J6" s="28"/>
    </row>
    <row r="7" s="1" customFormat="true" ht="25" customHeight="true" spans="1:10">
      <c r="A7" s="16">
        <v>2</v>
      </c>
      <c r="B7" s="17"/>
      <c r="C7" s="17"/>
      <c r="D7" s="18"/>
      <c r="E7" s="18"/>
      <c r="F7" s="18"/>
      <c r="G7" s="18"/>
      <c r="H7" s="18"/>
      <c r="I7" s="18"/>
      <c r="J7" s="18"/>
    </row>
    <row r="8" s="1" customFormat="true" ht="25" customHeight="true" spans="1:10">
      <c r="A8" s="16" t="s">
        <v>163</v>
      </c>
      <c r="B8" s="19"/>
      <c r="C8" s="19"/>
      <c r="D8" s="19"/>
      <c r="E8" s="26"/>
      <c r="F8" s="26"/>
      <c r="G8" s="26"/>
      <c r="H8" s="26"/>
      <c r="I8" s="26"/>
      <c r="J8" s="26"/>
    </row>
    <row r="9" s="1" customFormat="true" ht="25" customHeight="true" spans="1:10">
      <c r="A9" s="16"/>
      <c r="B9" s="17"/>
      <c r="C9" s="17"/>
      <c r="D9" s="18"/>
      <c r="E9" s="18"/>
      <c r="F9" s="18"/>
      <c r="G9" s="18"/>
      <c r="H9" s="18"/>
      <c r="I9" s="18"/>
      <c r="J9" s="18"/>
    </row>
    <row r="10" s="1" customFormat="true" ht="25" customHeight="true" spans="1:10">
      <c r="A10" s="16"/>
      <c r="B10" s="17"/>
      <c r="C10" s="17"/>
      <c r="D10" s="18"/>
      <c r="E10" s="18"/>
      <c r="F10" s="18"/>
      <c r="G10" s="18"/>
      <c r="H10" s="18"/>
      <c r="I10" s="18"/>
      <c r="J10" s="18"/>
    </row>
    <row r="11" s="1" customFormat="true" ht="25" customHeight="true" spans="1:10">
      <c r="A11" s="16"/>
      <c r="B11" s="17"/>
      <c r="C11" s="17"/>
      <c r="D11" s="18"/>
      <c r="E11" s="18"/>
      <c r="F11" s="18"/>
      <c r="G11" s="18"/>
      <c r="H11" s="18"/>
      <c r="I11" s="18"/>
      <c r="J11" s="18"/>
    </row>
    <row r="12" s="1" customFormat="true" ht="25" customHeight="true" spans="1:10">
      <c r="A12" s="16"/>
      <c r="B12" s="17"/>
      <c r="C12" s="17"/>
      <c r="D12" s="18"/>
      <c r="E12" s="18"/>
      <c r="F12" s="18"/>
      <c r="G12" s="18"/>
      <c r="H12" s="18"/>
      <c r="I12" s="18"/>
      <c r="J12" s="18"/>
    </row>
    <row r="13" s="1" customFormat="true" ht="25" customHeight="true" spans="1:10">
      <c r="A13" s="16"/>
      <c r="B13" s="17"/>
      <c r="C13" s="17"/>
      <c r="D13" s="18"/>
      <c r="E13" s="18"/>
      <c r="F13" s="18"/>
      <c r="G13" s="18"/>
      <c r="H13" s="18"/>
      <c r="I13" s="18"/>
      <c r="J13" s="18"/>
    </row>
    <row r="14" s="1" customFormat="true" ht="25" customHeight="true" spans="1:10">
      <c r="A14" s="16"/>
      <c r="B14" s="17"/>
      <c r="C14" s="17"/>
      <c r="D14" s="18"/>
      <c r="E14" s="18"/>
      <c r="F14" s="18"/>
      <c r="G14" s="18"/>
      <c r="H14" s="18"/>
      <c r="I14" s="18"/>
      <c r="J14" s="29"/>
    </row>
    <row r="15" s="1" customFormat="true" ht="18" customHeight="true" spans="1:10">
      <c r="A15" s="20" t="s">
        <v>164</v>
      </c>
      <c r="B15" s="20"/>
      <c r="C15" s="20"/>
      <c r="D15" s="20"/>
      <c r="E15" s="20"/>
      <c r="F15" s="20"/>
      <c r="G15" s="20"/>
      <c r="H15" s="20"/>
      <c r="I15" s="20"/>
      <c r="J15" s="20"/>
    </row>
    <row r="16" s="1" customFormat="true" ht="18" customHeight="true" spans="1:10">
      <c r="A16" s="2" t="s">
        <v>165</v>
      </c>
      <c r="B16" s="2"/>
      <c r="C16" s="2"/>
      <c r="D16" s="2"/>
      <c r="E16" s="2"/>
      <c r="F16" s="2"/>
      <c r="G16" s="2"/>
      <c r="H16" s="2"/>
      <c r="I16" s="2"/>
      <c r="J16" s="2"/>
    </row>
    <row r="17" s="1" customFormat="true" ht="18" customHeight="true" spans="1:10">
      <c r="A17" s="4" t="s">
        <v>166</v>
      </c>
      <c r="B17" s="4"/>
      <c r="C17" s="4"/>
      <c r="D17" s="4"/>
      <c r="E17" s="4"/>
      <c r="F17" s="4"/>
      <c r="G17" s="4"/>
      <c r="H17" s="4"/>
      <c r="I17" s="4"/>
      <c r="J17" s="4"/>
    </row>
  </sheetData>
  <mergeCells count="5">
    <mergeCell ref="A1:B1"/>
    <mergeCell ref="A2:J2"/>
    <mergeCell ref="A15:J15"/>
    <mergeCell ref="A16:J16"/>
    <mergeCell ref="A17:J17"/>
  </mergeCells>
  <pageMargins left="1.3375" right="0.75" top="0.786805555555556" bottom="1" header="0.509722222222222" footer="0.509722222222222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</vt:lpstr>
      <vt:lpstr>附件1 残疾人事业发展补助资金</vt:lpstr>
      <vt:lpstr>附件2 中央专项彩票公益金</vt:lpstr>
      <vt:lpstr>附件3 和田</vt:lpstr>
      <vt:lpstr>附件4 和田地区</vt:lpstr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2019-05-29T02:32:00Z</dcterms:created>
  <dcterms:modified xsi:type="dcterms:W3CDTF">2023-04-14T17:35:32Z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KSORubyTemplateID" linkTarget="0">
    <vt:lpwstr>20</vt:lpwstr>
  </property>
</Properties>
</file>