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1475"/>
  </bookViews>
  <sheets>
    <sheet name="定稿" sheetId="3" r:id="rId1"/>
  </sheets>
  <definedNames>
    <definedName name="_xlnm._FilterDatabase" localSheetId="0" hidden="1">定稿!$A$6:$WUR$40</definedName>
    <definedName name="_xlnm.Print_Titles" localSheetId="0">定稿!$4:$5</definedName>
  </definedNames>
  <calcPr calcId="144525"/>
</workbook>
</file>

<file path=xl/sharedStrings.xml><?xml version="1.0" encoding="utf-8"?>
<sst xmlns="http://schemas.openxmlformats.org/spreadsheetml/2006/main" count="84" uniqueCount="74">
  <si>
    <t xml:space="preserve">附件1 </t>
  </si>
  <si>
    <t>2021年中央学生资助补助直达资金（第二批）分配表</t>
  </si>
  <si>
    <t>序号</t>
  </si>
  <si>
    <t>县（区、县级市）</t>
  </si>
  <si>
    <t>合计</t>
  </si>
  <si>
    <t>提前下达</t>
  </si>
  <si>
    <t>此次拨付</t>
  </si>
  <si>
    <t>普通高中</t>
  </si>
  <si>
    <t>中等职业学校</t>
  </si>
  <si>
    <t>技工学校</t>
  </si>
  <si>
    <t>高等院校</t>
  </si>
  <si>
    <t>高校小计</t>
  </si>
  <si>
    <t>研究生国家奖学金
本次拨付</t>
  </si>
  <si>
    <t>研究生国家助学金
本次拨付</t>
  </si>
  <si>
    <t>高校本专科国家奖学金、励志奖学金本次拨付</t>
  </si>
  <si>
    <t>高校本专科国家助学金本次拨付</t>
  </si>
  <si>
    <t>高校学生服义务兵役 退役士兵 直招士官学费补助经费本次拨付</t>
  </si>
  <si>
    <t>助学贷款奖补资金
本次拨付</t>
  </si>
  <si>
    <t>少数民族预科生
经费
本次拨付</t>
  </si>
  <si>
    <t>普通高中小计</t>
  </si>
  <si>
    <t>普通高中免学费</t>
  </si>
  <si>
    <t>免学费(第一批)</t>
  </si>
  <si>
    <t>免学费
本次拨付</t>
  </si>
  <si>
    <t>建档立卡免学杂费小计</t>
  </si>
  <si>
    <t>建档立卡学生免学杂费（第一批）</t>
  </si>
  <si>
    <t>建档立卡学生免学杂费本次拨付</t>
  </si>
  <si>
    <t>助学金小计</t>
  </si>
  <si>
    <t>助学金（第一批）</t>
  </si>
  <si>
    <t>助学金
本次拨付</t>
  </si>
  <si>
    <t>小计</t>
  </si>
  <si>
    <t>免学费小计</t>
  </si>
  <si>
    <t>免学费（第一批）</t>
  </si>
  <si>
    <t>奖学金
本次拨付</t>
  </si>
  <si>
    <t>免学费第一批</t>
  </si>
  <si>
    <t>助学金第一批</t>
  </si>
  <si>
    <t>技工奖
学金
本次拨付</t>
  </si>
  <si>
    <t>第一批</t>
  </si>
  <si>
    <t>中央此次下达</t>
  </si>
  <si>
    <t>调减第一批多拨资金</t>
  </si>
  <si>
    <t>和田地区</t>
  </si>
  <si>
    <t>和田市</t>
  </si>
  <si>
    <t>和田市职业高中</t>
  </si>
  <si>
    <t>和田市技工学校</t>
  </si>
  <si>
    <t>和田县</t>
  </si>
  <si>
    <t>和田县职业技术学校</t>
  </si>
  <si>
    <t>和田县技工学校</t>
  </si>
  <si>
    <t>墨玉县</t>
  </si>
  <si>
    <t>墨玉中等职业学校(墨玉县职业技术高中学校)</t>
  </si>
  <si>
    <t>墨玉县职业高中</t>
  </si>
  <si>
    <t>墨玉县技工学校</t>
  </si>
  <si>
    <t>皮山县</t>
  </si>
  <si>
    <t>皮山县中等职业学校</t>
  </si>
  <si>
    <t>皮山县技工学校</t>
  </si>
  <si>
    <t>洛浦县</t>
  </si>
  <si>
    <t>洛浦县中等职业技术学校</t>
  </si>
  <si>
    <t>洛浦县高级技工学校</t>
  </si>
  <si>
    <t>策勒县</t>
  </si>
  <si>
    <t>策勒中等职业学校</t>
  </si>
  <si>
    <t>策勒县技工学校</t>
  </si>
  <si>
    <t>于田县</t>
  </si>
  <si>
    <t>于田县职业技术学校</t>
  </si>
  <si>
    <t>于田县技工学校</t>
  </si>
  <si>
    <t>于田县职业高级中学</t>
  </si>
  <si>
    <t>民丰县</t>
  </si>
  <si>
    <t>民丰县职业技术学校</t>
  </si>
  <si>
    <t>民丰县技工学校</t>
  </si>
  <si>
    <t>和田地区二中</t>
  </si>
  <si>
    <t>和田地区一中</t>
  </si>
  <si>
    <t>地区实验中学</t>
  </si>
  <si>
    <t>和田地区师范学校</t>
  </si>
  <si>
    <t>和田地区中等职业技术学校</t>
  </si>
  <si>
    <t>和田玉才中等职业学校</t>
  </si>
  <si>
    <t>和田技师学院</t>
  </si>
  <si>
    <t>和田职业技术学院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</si>
</sst>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0_);[Red]\(0.000\)"/>
    <numFmt numFmtId="178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8"/>
      <color indexed="8"/>
      <name val="方正大标宋_GBK"/>
      <charset val="134"/>
    </font>
    <font>
      <sz val="10"/>
      <color indexed="8"/>
      <name val="方正大标宋_GBK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sz val="12"/>
      <color indexed="8"/>
      <name val="华文仿宋"/>
      <charset val="134"/>
    </font>
    <font>
      <sz val="12"/>
      <name val="华文仿宋"/>
      <charset val="134"/>
    </font>
    <font>
      <sz val="12"/>
      <name val="宋体"/>
      <charset val="134"/>
    </font>
    <font>
      <sz val="11"/>
      <color indexed="8"/>
      <name val="宋体"/>
      <charset val="134"/>
      <scheme val="major"/>
    </font>
    <font>
      <b/>
      <sz val="16"/>
      <color indexed="8"/>
      <name val="宋体"/>
      <charset val="134"/>
      <scheme val="major"/>
    </font>
    <font>
      <b/>
      <sz val="16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b/>
      <sz val="1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1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9" borderId="20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3" fillId="11" borderId="21" applyNumberFormat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29" fillId="23" borderId="1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0" borderId="0"/>
  </cellStyleXfs>
  <cellXfs count="7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15" fillId="0" borderId="1" xfId="8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76" fontId="15" fillId="3" borderId="1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76" fontId="13" fillId="0" borderId="6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 wrapText="1"/>
    </xf>
    <xf numFmtId="176" fontId="13" fillId="0" borderId="9" xfId="0" applyNumberFormat="1" applyFont="1" applyFill="1" applyBorder="1" applyAlignment="1">
      <alignment horizontal="center" vertical="center" wrapText="1"/>
    </xf>
    <xf numFmtId="176" fontId="13" fillId="0" borderId="7" xfId="0" applyNumberFormat="1" applyFont="1" applyFill="1" applyBorder="1" applyAlignment="1">
      <alignment horizontal="center" vertical="center" wrapText="1"/>
    </xf>
    <xf numFmtId="176" fontId="13" fillId="0" borderId="10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5" fillId="0" borderId="1" xfId="8" applyNumberFormat="1" applyFont="1" applyFill="1" applyBorder="1" applyAlignment="1">
      <alignment horizontal="center" vertical="center"/>
    </xf>
    <xf numFmtId="177" fontId="15" fillId="0" borderId="1" xfId="8" applyNumberFormat="1" applyFont="1" applyFill="1" applyBorder="1" applyAlignment="1">
      <alignment horizontal="center" vertical="center"/>
    </xf>
    <xf numFmtId="178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78" fontId="15" fillId="0" borderId="1" xfId="0" applyNumberFormat="1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6" fontId="13" fillId="0" borderId="8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W40"/>
  <sheetViews>
    <sheetView showZeros="0" tabSelected="1" workbookViewId="0">
      <selection activeCell="I35" sqref="I35"/>
    </sheetView>
  </sheetViews>
  <sheetFormatPr defaultColWidth="8.775" defaultRowHeight="15.75"/>
  <cols>
    <col min="1" max="1" width="4.775" style="4" customWidth="1"/>
    <col min="2" max="2" width="13.125" style="5" customWidth="1"/>
    <col min="3" max="3" width="9.875" style="6" customWidth="1"/>
    <col min="4" max="4" width="9.625" style="6" customWidth="1"/>
    <col min="5" max="5" width="7.875" style="6" customWidth="1"/>
    <col min="6" max="7" width="10.775" style="6" hidden="1" customWidth="1"/>
    <col min="8" max="8" width="10.775" style="7" hidden="1" customWidth="1"/>
    <col min="9" max="9" width="8.375" style="5" customWidth="1"/>
    <col min="10" max="11" width="10.775" style="5" hidden="1" customWidth="1"/>
    <col min="12" max="12" width="8.125" style="5" customWidth="1"/>
    <col min="13" max="13" width="10.775" style="5" hidden="1" customWidth="1"/>
    <col min="14" max="14" width="10.775" style="8" hidden="1" customWidth="1"/>
    <col min="15" max="15" width="7.375" style="8" customWidth="1"/>
    <col min="16" max="18" width="10.775" style="8" hidden="1" customWidth="1"/>
    <col min="19" max="19" width="9.25" style="8" customWidth="1"/>
    <col min="20" max="20" width="10.775" style="9" hidden="1" customWidth="1"/>
    <col min="21" max="21" width="10.775" style="10" hidden="1" customWidth="1"/>
    <col min="22" max="22" width="9" style="8" customWidth="1"/>
    <col min="23" max="23" width="7.125" style="8" customWidth="1"/>
    <col min="24" max="26" width="10.775" style="8" hidden="1" customWidth="1"/>
    <col min="27" max="27" width="8" style="8" customWidth="1"/>
    <col min="28" max="29" width="10.775" style="8" hidden="1" customWidth="1"/>
    <col min="30" max="30" width="7.75" style="8" customWidth="1"/>
    <col min="31" max="31" width="6.75" style="8" customWidth="1"/>
    <col min="32" max="32" width="10.775" style="8" hidden="1" customWidth="1"/>
    <col min="33" max="33" width="4.125" style="11" customWidth="1"/>
    <col min="34" max="35" width="10.775" style="12" hidden="1" customWidth="1"/>
    <col min="36" max="36" width="5.375" style="12" customWidth="1"/>
    <col min="37" max="40" width="10.775" style="13" hidden="1" customWidth="1"/>
    <col min="41" max="41" width="0.25" style="13" hidden="1" customWidth="1"/>
    <col min="42" max="43" width="10.775" style="13" hidden="1" customWidth="1"/>
    <col min="44" max="44" width="7.125" style="13" customWidth="1"/>
    <col min="45" max="46" width="10.775" style="13" hidden="1" customWidth="1"/>
    <col min="47" max="47" width="5" style="11" customWidth="1"/>
    <col min="48" max="48" width="0.5" style="11" hidden="1" customWidth="1"/>
    <col min="49" max="49" width="7.625" style="11" customWidth="1"/>
    <col min="50" max="16384" width="8.775" style="14"/>
  </cols>
  <sheetData>
    <row r="1" ht="8" customHeight="1" spans="1:49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</row>
    <row r="2" ht="18" customHeight="1" spans="1:49">
      <c r="A2" s="16" t="s">
        <v>1</v>
      </c>
      <c r="B2" s="16"/>
      <c r="C2" s="17"/>
      <c r="D2" s="17"/>
      <c r="E2" s="17"/>
      <c r="F2" s="17"/>
      <c r="G2" s="18"/>
      <c r="H2" s="19"/>
      <c r="I2" s="16"/>
      <c r="J2" s="43"/>
      <c r="K2" s="16"/>
      <c r="L2" s="16"/>
      <c r="M2" s="43"/>
      <c r="N2" s="16"/>
      <c r="O2" s="16"/>
      <c r="P2" s="16"/>
      <c r="Q2" s="49"/>
      <c r="R2" s="16"/>
      <c r="S2" s="16"/>
      <c r="T2" s="49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67"/>
      <c r="AI2" s="16"/>
      <c r="AJ2" s="16"/>
      <c r="AK2" s="16"/>
      <c r="AL2" s="16"/>
      <c r="AM2" s="67"/>
      <c r="AN2" s="16"/>
      <c r="AO2" s="16"/>
      <c r="AP2" s="67"/>
      <c r="AQ2" s="16"/>
      <c r="AR2" s="16"/>
      <c r="AS2" s="16"/>
      <c r="AT2" s="16"/>
      <c r="AU2" s="16"/>
      <c r="AV2" s="16"/>
      <c r="AW2" s="16"/>
    </row>
    <row r="3" ht="19.95" customHeight="1" spans="1:49">
      <c r="A3" s="20" t="s">
        <v>2</v>
      </c>
      <c r="B3" s="20" t="s">
        <v>3</v>
      </c>
      <c r="C3" s="21" t="s">
        <v>4</v>
      </c>
      <c r="D3" s="22" t="s">
        <v>5</v>
      </c>
      <c r="E3" s="22" t="s">
        <v>6</v>
      </c>
      <c r="F3" s="23" t="s">
        <v>7</v>
      </c>
      <c r="G3" s="24"/>
      <c r="H3" s="24"/>
      <c r="I3" s="24"/>
      <c r="J3" s="24"/>
      <c r="K3" s="24"/>
      <c r="L3" s="24"/>
      <c r="M3" s="24"/>
      <c r="N3" s="24"/>
      <c r="O3" s="44"/>
      <c r="P3" s="45" t="s">
        <v>8</v>
      </c>
      <c r="Q3" s="50"/>
      <c r="R3" s="50"/>
      <c r="S3" s="50"/>
      <c r="T3" s="50"/>
      <c r="U3" s="50"/>
      <c r="V3" s="50"/>
      <c r="W3" s="51"/>
      <c r="X3" s="45" t="s">
        <v>9</v>
      </c>
      <c r="Y3" s="50"/>
      <c r="Z3" s="50"/>
      <c r="AA3" s="50"/>
      <c r="AB3" s="50"/>
      <c r="AC3" s="50"/>
      <c r="AD3" s="50"/>
      <c r="AE3" s="51"/>
      <c r="AF3" s="64" t="s">
        <v>10</v>
      </c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75"/>
    </row>
    <row r="4" s="1" customFormat="1" ht="49.95" customHeight="1" spans="1:49">
      <c r="A4" s="20"/>
      <c r="B4" s="20"/>
      <c r="C4" s="21"/>
      <c r="D4" s="25"/>
      <c r="E4" s="25"/>
      <c r="F4" s="26"/>
      <c r="G4" s="27"/>
      <c r="H4" s="27"/>
      <c r="I4" s="27"/>
      <c r="J4" s="27"/>
      <c r="K4" s="27"/>
      <c r="L4" s="27"/>
      <c r="M4" s="27"/>
      <c r="N4" s="27"/>
      <c r="O4" s="46"/>
      <c r="P4" s="47"/>
      <c r="Q4" s="52"/>
      <c r="R4" s="52"/>
      <c r="S4" s="52"/>
      <c r="T4" s="52"/>
      <c r="U4" s="52"/>
      <c r="V4" s="52"/>
      <c r="W4" s="53"/>
      <c r="X4" s="47"/>
      <c r="Y4" s="52"/>
      <c r="Z4" s="52"/>
      <c r="AA4" s="52"/>
      <c r="AB4" s="52"/>
      <c r="AC4" s="52"/>
      <c r="AD4" s="52"/>
      <c r="AE4" s="53"/>
      <c r="AF4" s="65" t="s">
        <v>11</v>
      </c>
      <c r="AG4" s="69" t="s">
        <v>12</v>
      </c>
      <c r="AH4" s="70"/>
      <c r="AI4" s="70"/>
      <c r="AJ4" s="69" t="s">
        <v>13</v>
      </c>
      <c r="AK4" s="70"/>
      <c r="AL4" s="70"/>
      <c r="AM4" s="71"/>
      <c r="AN4" s="72"/>
      <c r="AO4" s="69" t="s">
        <v>14</v>
      </c>
      <c r="AP4" s="71"/>
      <c r="AQ4" s="72"/>
      <c r="AR4" s="23" t="s">
        <v>15</v>
      </c>
      <c r="AS4" s="72"/>
      <c r="AT4" s="74"/>
      <c r="AU4" s="69" t="s">
        <v>16</v>
      </c>
      <c r="AV4" s="69" t="s">
        <v>17</v>
      </c>
      <c r="AW4" s="69" t="s">
        <v>18</v>
      </c>
    </row>
    <row r="5" s="2" customFormat="1" ht="30" customHeight="1" spans="1:49">
      <c r="A5" s="20"/>
      <c r="B5" s="20"/>
      <c r="C5" s="21"/>
      <c r="D5" s="28"/>
      <c r="E5" s="28"/>
      <c r="F5" s="29" t="s">
        <v>19</v>
      </c>
      <c r="G5" s="21" t="s">
        <v>20</v>
      </c>
      <c r="H5" s="30" t="s">
        <v>21</v>
      </c>
      <c r="I5" s="30" t="s">
        <v>22</v>
      </c>
      <c r="J5" s="21" t="s">
        <v>23</v>
      </c>
      <c r="K5" s="48" t="s">
        <v>24</v>
      </c>
      <c r="L5" s="48" t="s">
        <v>25</v>
      </c>
      <c r="M5" s="21" t="s">
        <v>26</v>
      </c>
      <c r="N5" s="48" t="s">
        <v>27</v>
      </c>
      <c r="O5" s="48" t="s">
        <v>28</v>
      </c>
      <c r="P5" s="48" t="s">
        <v>29</v>
      </c>
      <c r="Q5" s="48" t="s">
        <v>30</v>
      </c>
      <c r="R5" s="30" t="s">
        <v>31</v>
      </c>
      <c r="S5" s="30" t="s">
        <v>22</v>
      </c>
      <c r="T5" s="54" t="s">
        <v>26</v>
      </c>
      <c r="U5" s="55" t="s">
        <v>27</v>
      </c>
      <c r="V5" s="30" t="s">
        <v>28</v>
      </c>
      <c r="W5" s="30" t="s">
        <v>32</v>
      </c>
      <c r="X5" s="30" t="s">
        <v>29</v>
      </c>
      <c r="Y5" s="20" t="s">
        <v>30</v>
      </c>
      <c r="Z5" s="30" t="s">
        <v>33</v>
      </c>
      <c r="AA5" s="30" t="s">
        <v>22</v>
      </c>
      <c r="AB5" s="20" t="s">
        <v>26</v>
      </c>
      <c r="AC5" s="30" t="s">
        <v>34</v>
      </c>
      <c r="AD5" s="30" t="s">
        <v>28</v>
      </c>
      <c r="AE5" s="30" t="s">
        <v>35</v>
      </c>
      <c r="AF5" s="66"/>
      <c r="AG5" s="73"/>
      <c r="AH5" s="20" t="s">
        <v>29</v>
      </c>
      <c r="AI5" s="20" t="s">
        <v>36</v>
      </c>
      <c r="AJ5" s="73"/>
      <c r="AK5" s="20"/>
      <c r="AL5" s="20"/>
      <c r="AM5" s="20"/>
      <c r="AN5" s="20"/>
      <c r="AO5" s="73"/>
      <c r="AP5" s="20"/>
      <c r="AQ5" s="20"/>
      <c r="AR5" s="26"/>
      <c r="AS5" s="20" t="s">
        <v>37</v>
      </c>
      <c r="AT5" s="20" t="s">
        <v>38</v>
      </c>
      <c r="AU5" s="73"/>
      <c r="AV5" s="73"/>
      <c r="AW5" s="73"/>
    </row>
    <row r="6" ht="25.05" customHeight="1" spans="1:49">
      <c r="A6" s="31"/>
      <c r="B6" s="32" t="s">
        <v>39</v>
      </c>
      <c r="C6" s="31">
        <f t="shared" ref="C6:AW6" si="0">ROUND(SUM(C7:C40),2)</f>
        <v>25767.85</v>
      </c>
      <c r="D6" s="31">
        <f t="shared" si="0"/>
        <v>22519.03</v>
      </c>
      <c r="E6" s="31">
        <v>3328.17</v>
      </c>
      <c r="F6" s="31">
        <f t="shared" ref="F6:F32" si="1">ROUND(G6+J6+M6,2)</f>
        <v>12809.18</v>
      </c>
      <c r="G6" s="31">
        <f t="shared" ref="G6:G32" si="2">ROUND(H6+I6,2)</f>
        <v>2556.79</v>
      </c>
      <c r="H6" s="31">
        <f t="shared" si="0"/>
        <v>2037.31</v>
      </c>
      <c r="I6" s="31">
        <f t="shared" si="0"/>
        <v>519.48</v>
      </c>
      <c r="J6" s="31">
        <f t="shared" si="0"/>
        <v>2431.57</v>
      </c>
      <c r="K6" s="31">
        <f t="shared" si="0"/>
        <v>2431.57</v>
      </c>
      <c r="L6" s="31">
        <f t="shared" si="0"/>
        <v>0</v>
      </c>
      <c r="M6" s="31">
        <f t="shared" ref="M6:M32" si="3">ROUND(N6+O6,2)</f>
        <v>7820.82</v>
      </c>
      <c r="N6" s="31">
        <f t="shared" si="0"/>
        <v>7820.82</v>
      </c>
      <c r="O6" s="31">
        <f t="shared" si="0"/>
        <v>0</v>
      </c>
      <c r="P6" s="31">
        <f t="shared" ref="P6:P38" si="4">ROUND(Q6+T6+W6,2)</f>
        <v>8606.78</v>
      </c>
      <c r="Q6" s="31">
        <f t="shared" ref="Q6:Q38" si="5">ROUND(R6+S6,2)</f>
        <v>4748.37</v>
      </c>
      <c r="R6" s="31">
        <f t="shared" si="0"/>
        <v>3005.46</v>
      </c>
      <c r="S6" s="31">
        <f t="shared" si="0"/>
        <v>1742.91</v>
      </c>
      <c r="T6" s="31">
        <f t="shared" si="0"/>
        <v>3832.01</v>
      </c>
      <c r="U6" s="31">
        <f t="shared" si="0"/>
        <v>2838.27</v>
      </c>
      <c r="V6" s="31">
        <f t="shared" si="0"/>
        <v>993.74</v>
      </c>
      <c r="W6" s="31">
        <f t="shared" si="0"/>
        <v>26.4</v>
      </c>
      <c r="X6" s="31">
        <f t="shared" si="0"/>
        <v>4156.01</v>
      </c>
      <c r="Y6" s="31">
        <f t="shared" si="0"/>
        <v>2387.63</v>
      </c>
      <c r="Z6" s="31">
        <f t="shared" si="0"/>
        <v>2452.16</v>
      </c>
      <c r="AA6" s="31">
        <f t="shared" si="0"/>
        <v>-64.53</v>
      </c>
      <c r="AB6" s="31">
        <f t="shared" si="0"/>
        <v>1756.98</v>
      </c>
      <c r="AC6" s="31">
        <f t="shared" si="0"/>
        <v>1801.44</v>
      </c>
      <c r="AD6" s="31">
        <f t="shared" si="0"/>
        <v>-44.46</v>
      </c>
      <c r="AE6" s="31">
        <f t="shared" si="0"/>
        <v>11.4</v>
      </c>
      <c r="AF6" s="31">
        <f t="shared" si="0"/>
        <v>275.23</v>
      </c>
      <c r="AG6" s="31">
        <f t="shared" si="0"/>
        <v>0</v>
      </c>
      <c r="AH6" s="31">
        <f t="shared" si="0"/>
        <v>0</v>
      </c>
      <c r="AI6" s="31">
        <f t="shared" si="0"/>
        <v>0</v>
      </c>
      <c r="AJ6" s="31">
        <f t="shared" si="0"/>
        <v>0</v>
      </c>
      <c r="AK6" s="31">
        <f t="shared" si="0"/>
        <v>0</v>
      </c>
      <c r="AL6" s="31">
        <f t="shared" si="0"/>
        <v>0</v>
      </c>
      <c r="AM6" s="31">
        <f t="shared" si="0"/>
        <v>21</v>
      </c>
      <c r="AN6" s="31">
        <f t="shared" si="0"/>
        <v>21</v>
      </c>
      <c r="AO6" s="31">
        <f t="shared" si="0"/>
        <v>0</v>
      </c>
      <c r="AP6" s="31">
        <f t="shared" si="0"/>
        <v>254.23</v>
      </c>
      <c r="AQ6" s="31">
        <f t="shared" si="0"/>
        <v>111</v>
      </c>
      <c r="AR6" s="31">
        <f t="shared" si="0"/>
        <v>143.23</v>
      </c>
      <c r="AS6" s="31">
        <f t="shared" si="0"/>
        <v>149.23</v>
      </c>
      <c r="AT6" s="31">
        <f t="shared" si="0"/>
        <v>-6</v>
      </c>
      <c r="AU6" s="31">
        <f t="shared" si="0"/>
        <v>0</v>
      </c>
      <c r="AV6" s="31">
        <f t="shared" si="0"/>
        <v>0</v>
      </c>
      <c r="AW6" s="31">
        <f t="shared" si="0"/>
        <v>0</v>
      </c>
    </row>
    <row r="7" ht="21" customHeight="1" spans="1:49">
      <c r="A7" s="33">
        <v>285</v>
      </c>
      <c r="B7" s="34" t="s">
        <v>40</v>
      </c>
      <c r="C7" s="35">
        <f t="shared" ref="C7:C38" si="6">ROUND((G7+J7+M7+Q7+T7+W7+Y7+AB7+AE7+AF7),2)</f>
        <v>1843.51</v>
      </c>
      <c r="D7" s="36">
        <f t="shared" ref="D6:D32" si="7">ROUND(H7+K7+N7+R7+U7+Z7+AC7+AI7+AN7+AQ7,2)</f>
        <v>1742.73</v>
      </c>
      <c r="E7" s="36">
        <f t="shared" ref="E6:E32" si="8">ROUND(I7+L7+O7+S7+V7+W7+AA7+AD7+AE7+AG7+AJ7+AO7+AR7+AU7+AV7+AW7,2)</f>
        <v>100.78</v>
      </c>
      <c r="F7" s="36">
        <f t="shared" si="1"/>
        <v>1843.51</v>
      </c>
      <c r="G7" s="36">
        <f t="shared" si="2"/>
        <v>560.91</v>
      </c>
      <c r="H7" s="36">
        <v>460.13</v>
      </c>
      <c r="I7" s="36">
        <v>100.78</v>
      </c>
      <c r="J7" s="36">
        <f t="shared" ref="J6:J32" si="9">K7+L7</f>
        <v>173.32</v>
      </c>
      <c r="K7" s="36">
        <v>173.32</v>
      </c>
      <c r="L7" s="36"/>
      <c r="M7" s="36">
        <f t="shared" si="3"/>
        <v>1109.28</v>
      </c>
      <c r="N7" s="36">
        <v>1109.28</v>
      </c>
      <c r="O7" s="36"/>
      <c r="P7" s="36">
        <f t="shared" si="4"/>
        <v>0</v>
      </c>
      <c r="Q7" s="36">
        <f t="shared" si="5"/>
        <v>0</v>
      </c>
      <c r="R7" s="36"/>
      <c r="S7" s="36"/>
      <c r="T7" s="56">
        <f t="shared" ref="T6:T38" si="10">ROUND(U7+V7,2)</f>
        <v>0</v>
      </c>
      <c r="U7" s="57">
        <v>0</v>
      </c>
      <c r="V7" s="36"/>
      <c r="W7" s="36"/>
      <c r="X7" s="36">
        <f t="shared" ref="X7:X32" si="11">ROUND(Y7+AB7+AE7,2)</f>
        <v>0</v>
      </c>
      <c r="Y7" s="36">
        <v>0</v>
      </c>
      <c r="Z7" s="36">
        <v>0</v>
      </c>
      <c r="AA7" s="36">
        <v>0</v>
      </c>
      <c r="AB7" s="36">
        <f t="shared" ref="AB6:AB32" si="12">ROUND(AC7+AD7,2)</f>
        <v>0</v>
      </c>
      <c r="AC7" s="36">
        <v>0</v>
      </c>
      <c r="AD7" s="36">
        <v>0</v>
      </c>
      <c r="AE7" s="36">
        <v>0</v>
      </c>
      <c r="AF7" s="36">
        <f t="shared" ref="AF7:AF38" si="13">ROUND(AG7+AH7+AM7+AP7+AU7+AV7+AW7,2)</f>
        <v>0</v>
      </c>
      <c r="AG7" s="36"/>
      <c r="AH7" s="36">
        <f t="shared" ref="AH6:AH32" si="14">AI7+AK7+AL7</f>
        <v>0</v>
      </c>
      <c r="AI7" s="36"/>
      <c r="AJ7" s="36">
        <f t="shared" ref="AJ6:AJ32" si="15">ROUND(AK7+AL7,2)</f>
        <v>0</v>
      </c>
      <c r="AK7" s="36"/>
      <c r="AL7" s="36"/>
      <c r="AM7" s="36">
        <f t="shared" ref="AM6:AM32" si="16">AN7+AO7</f>
        <v>0</v>
      </c>
      <c r="AN7" s="36"/>
      <c r="AO7" s="36"/>
      <c r="AP7" s="36">
        <f t="shared" ref="AP7:AP38" si="17">AQ7+AS7+AT7</f>
        <v>0</v>
      </c>
      <c r="AQ7" s="36"/>
      <c r="AR7" s="36">
        <f t="shared" ref="AR6:AR32" si="18">ROUND(AS7+AT7,2)</f>
        <v>0</v>
      </c>
      <c r="AS7" s="36"/>
      <c r="AT7" s="36"/>
      <c r="AU7" s="36"/>
      <c r="AV7" s="36"/>
      <c r="AW7" s="36"/>
    </row>
    <row r="8" ht="21" customHeight="1" spans="1:49">
      <c r="A8" s="33">
        <v>286</v>
      </c>
      <c r="B8" s="34" t="s">
        <v>41</v>
      </c>
      <c r="C8" s="35">
        <f t="shared" si="6"/>
        <v>513.39</v>
      </c>
      <c r="D8" s="36">
        <f t="shared" si="7"/>
        <v>212.61</v>
      </c>
      <c r="E8" s="36">
        <f t="shared" si="8"/>
        <v>300.78</v>
      </c>
      <c r="F8" s="36">
        <f t="shared" si="1"/>
        <v>0</v>
      </c>
      <c r="G8" s="36">
        <f t="shared" si="2"/>
        <v>0</v>
      </c>
      <c r="H8" s="36"/>
      <c r="I8" s="36"/>
      <c r="J8" s="36">
        <f t="shared" si="9"/>
        <v>0</v>
      </c>
      <c r="K8" s="36"/>
      <c r="L8" s="36"/>
      <c r="M8" s="36">
        <f t="shared" si="3"/>
        <v>0</v>
      </c>
      <c r="N8" s="36"/>
      <c r="O8" s="36"/>
      <c r="P8" s="36">
        <f t="shared" si="4"/>
        <v>513.39</v>
      </c>
      <c r="Q8" s="36">
        <f t="shared" si="5"/>
        <v>245.4</v>
      </c>
      <c r="R8" s="36">
        <v>106.24</v>
      </c>
      <c r="S8" s="36">
        <v>139.16</v>
      </c>
      <c r="T8" s="56">
        <f t="shared" si="10"/>
        <v>266.79</v>
      </c>
      <c r="U8" s="57">
        <v>106.37</v>
      </c>
      <c r="V8" s="36">
        <v>160.42</v>
      </c>
      <c r="W8" s="36">
        <v>1.2</v>
      </c>
      <c r="X8" s="36">
        <f t="shared" si="11"/>
        <v>0</v>
      </c>
      <c r="Y8" s="36">
        <v>0</v>
      </c>
      <c r="Z8" s="36">
        <v>0</v>
      </c>
      <c r="AA8" s="36">
        <v>0</v>
      </c>
      <c r="AB8" s="36">
        <f t="shared" si="12"/>
        <v>0</v>
      </c>
      <c r="AC8" s="36">
        <v>0</v>
      </c>
      <c r="AD8" s="36">
        <v>0</v>
      </c>
      <c r="AE8" s="36">
        <v>0</v>
      </c>
      <c r="AF8" s="36">
        <f t="shared" si="13"/>
        <v>0</v>
      </c>
      <c r="AG8" s="36"/>
      <c r="AH8" s="36">
        <f t="shared" si="14"/>
        <v>0</v>
      </c>
      <c r="AI8" s="36"/>
      <c r="AJ8" s="36">
        <f t="shared" si="15"/>
        <v>0</v>
      </c>
      <c r="AK8" s="36"/>
      <c r="AL8" s="36"/>
      <c r="AM8" s="36">
        <f t="shared" si="16"/>
        <v>0</v>
      </c>
      <c r="AN8" s="36"/>
      <c r="AO8" s="36"/>
      <c r="AP8" s="36">
        <f t="shared" si="17"/>
        <v>0</v>
      </c>
      <c r="AQ8" s="36"/>
      <c r="AR8" s="36">
        <f t="shared" si="18"/>
        <v>0</v>
      </c>
      <c r="AS8" s="36"/>
      <c r="AT8" s="36"/>
      <c r="AU8" s="36"/>
      <c r="AV8" s="36"/>
      <c r="AW8" s="36"/>
    </row>
    <row r="9" ht="21" customHeight="1" spans="1:49">
      <c r="A9" s="33">
        <v>287</v>
      </c>
      <c r="B9" s="34" t="s">
        <v>42</v>
      </c>
      <c r="C9" s="35">
        <f t="shared" si="6"/>
        <v>686.44</v>
      </c>
      <c r="D9" s="36">
        <f t="shared" si="7"/>
        <v>684.64</v>
      </c>
      <c r="E9" s="36">
        <f t="shared" si="8"/>
        <v>1.8</v>
      </c>
      <c r="F9" s="36">
        <f t="shared" si="1"/>
        <v>0</v>
      </c>
      <c r="G9" s="36">
        <f t="shared" si="2"/>
        <v>0</v>
      </c>
      <c r="H9" s="36"/>
      <c r="I9" s="36"/>
      <c r="J9" s="36">
        <f t="shared" si="9"/>
        <v>0</v>
      </c>
      <c r="K9" s="36"/>
      <c r="L9" s="36"/>
      <c r="M9" s="36">
        <f t="shared" si="3"/>
        <v>0</v>
      </c>
      <c r="N9" s="36"/>
      <c r="O9" s="36"/>
      <c r="P9" s="36">
        <f t="shared" si="4"/>
        <v>0</v>
      </c>
      <c r="Q9" s="36">
        <f t="shared" si="5"/>
        <v>0</v>
      </c>
      <c r="R9" s="36"/>
      <c r="S9" s="36"/>
      <c r="T9" s="56">
        <f t="shared" si="10"/>
        <v>0</v>
      </c>
      <c r="U9" s="57">
        <v>0</v>
      </c>
      <c r="V9" s="36"/>
      <c r="W9" s="36"/>
      <c r="X9" s="36">
        <f t="shared" si="11"/>
        <v>686.44</v>
      </c>
      <c r="Y9" s="36">
        <v>350.56</v>
      </c>
      <c r="Z9" s="36">
        <v>350.56</v>
      </c>
      <c r="AA9" s="36">
        <v>0</v>
      </c>
      <c r="AB9" s="36">
        <f t="shared" si="12"/>
        <v>334.08</v>
      </c>
      <c r="AC9" s="36">
        <v>334.08</v>
      </c>
      <c r="AD9" s="36">
        <v>0</v>
      </c>
      <c r="AE9" s="36">
        <v>1.8</v>
      </c>
      <c r="AF9" s="36">
        <f t="shared" si="13"/>
        <v>0</v>
      </c>
      <c r="AG9" s="36"/>
      <c r="AH9" s="36">
        <f t="shared" si="14"/>
        <v>0</v>
      </c>
      <c r="AI9" s="36"/>
      <c r="AJ9" s="36">
        <f t="shared" si="15"/>
        <v>0</v>
      </c>
      <c r="AK9" s="36"/>
      <c r="AL9" s="36"/>
      <c r="AM9" s="36">
        <f t="shared" si="16"/>
        <v>0</v>
      </c>
      <c r="AN9" s="36"/>
      <c r="AO9" s="36"/>
      <c r="AP9" s="36">
        <f t="shared" si="17"/>
        <v>0</v>
      </c>
      <c r="AQ9" s="36"/>
      <c r="AR9" s="36">
        <f t="shared" si="18"/>
        <v>0</v>
      </c>
      <c r="AS9" s="36"/>
      <c r="AT9" s="36"/>
      <c r="AU9" s="36"/>
      <c r="AV9" s="36"/>
      <c r="AW9" s="36"/>
    </row>
    <row r="10" ht="21" customHeight="1" spans="1:49">
      <c r="A10" s="33">
        <v>288</v>
      </c>
      <c r="B10" s="34" t="s">
        <v>43</v>
      </c>
      <c r="C10" s="35">
        <f t="shared" si="6"/>
        <v>2063.11</v>
      </c>
      <c r="D10" s="36">
        <f t="shared" si="7"/>
        <v>1996.5</v>
      </c>
      <c r="E10" s="36">
        <f t="shared" si="8"/>
        <v>66.61</v>
      </c>
      <c r="F10" s="36">
        <f t="shared" si="1"/>
        <v>2063.11</v>
      </c>
      <c r="G10" s="36">
        <f t="shared" si="2"/>
        <v>403.47</v>
      </c>
      <c r="H10" s="36">
        <v>336.86</v>
      </c>
      <c r="I10" s="36">
        <v>66.61</v>
      </c>
      <c r="J10" s="36">
        <f t="shared" si="9"/>
        <v>395.48</v>
      </c>
      <c r="K10" s="36">
        <v>395.48</v>
      </c>
      <c r="L10" s="36"/>
      <c r="M10" s="36">
        <f t="shared" si="3"/>
        <v>1264.16</v>
      </c>
      <c r="N10" s="36">
        <v>1264.16</v>
      </c>
      <c r="O10" s="36"/>
      <c r="P10" s="36">
        <f t="shared" si="4"/>
        <v>0</v>
      </c>
      <c r="Q10" s="36">
        <f t="shared" si="5"/>
        <v>0</v>
      </c>
      <c r="R10" s="36"/>
      <c r="S10" s="36"/>
      <c r="T10" s="56">
        <f t="shared" si="10"/>
        <v>0</v>
      </c>
      <c r="U10" s="57">
        <v>0</v>
      </c>
      <c r="V10" s="36"/>
      <c r="W10" s="36"/>
      <c r="X10" s="36">
        <f t="shared" si="11"/>
        <v>0</v>
      </c>
      <c r="Y10" s="36">
        <v>0</v>
      </c>
      <c r="Z10" s="36">
        <v>0</v>
      </c>
      <c r="AA10" s="36">
        <v>0</v>
      </c>
      <c r="AB10" s="36">
        <f t="shared" si="12"/>
        <v>0</v>
      </c>
      <c r="AC10" s="36">
        <v>0</v>
      </c>
      <c r="AD10" s="36">
        <v>0</v>
      </c>
      <c r="AE10" s="36">
        <v>0</v>
      </c>
      <c r="AF10" s="36">
        <f t="shared" si="13"/>
        <v>0</v>
      </c>
      <c r="AG10" s="36"/>
      <c r="AH10" s="36">
        <f t="shared" si="14"/>
        <v>0</v>
      </c>
      <c r="AI10" s="36"/>
      <c r="AJ10" s="36">
        <f t="shared" si="15"/>
        <v>0</v>
      </c>
      <c r="AK10" s="36"/>
      <c r="AL10" s="36"/>
      <c r="AM10" s="36">
        <f t="shared" si="16"/>
        <v>0</v>
      </c>
      <c r="AN10" s="36"/>
      <c r="AO10" s="36"/>
      <c r="AP10" s="36">
        <f t="shared" si="17"/>
        <v>0</v>
      </c>
      <c r="AQ10" s="36"/>
      <c r="AR10" s="36">
        <f t="shared" si="18"/>
        <v>0</v>
      </c>
      <c r="AS10" s="36"/>
      <c r="AT10" s="36"/>
      <c r="AU10" s="36"/>
      <c r="AV10" s="36"/>
      <c r="AW10" s="36"/>
    </row>
    <row r="11" ht="21" customHeight="1" spans="1:49">
      <c r="A11" s="33">
        <v>289</v>
      </c>
      <c r="B11" s="34" t="s">
        <v>44</v>
      </c>
      <c r="C11" s="35">
        <f t="shared" si="6"/>
        <v>938.94</v>
      </c>
      <c r="D11" s="36">
        <f t="shared" si="7"/>
        <v>489.55</v>
      </c>
      <c r="E11" s="36">
        <f t="shared" si="8"/>
        <v>449.39</v>
      </c>
      <c r="F11" s="36">
        <f t="shared" si="1"/>
        <v>0</v>
      </c>
      <c r="G11" s="36">
        <f t="shared" si="2"/>
        <v>0</v>
      </c>
      <c r="H11" s="36"/>
      <c r="I11" s="36"/>
      <c r="J11" s="36">
        <f t="shared" si="9"/>
        <v>0</v>
      </c>
      <c r="K11" s="36"/>
      <c r="L11" s="36"/>
      <c r="M11" s="36">
        <f t="shared" si="3"/>
        <v>0</v>
      </c>
      <c r="N11" s="36"/>
      <c r="O11" s="36"/>
      <c r="P11" s="36">
        <f t="shared" si="4"/>
        <v>938.94</v>
      </c>
      <c r="Q11" s="36">
        <f t="shared" si="5"/>
        <v>442.55</v>
      </c>
      <c r="R11" s="36">
        <v>251.34</v>
      </c>
      <c r="S11" s="36">
        <v>191.21</v>
      </c>
      <c r="T11" s="56">
        <f t="shared" si="10"/>
        <v>493.99</v>
      </c>
      <c r="U11" s="57">
        <v>238.21</v>
      </c>
      <c r="V11" s="36">
        <v>255.78</v>
      </c>
      <c r="W11" s="36">
        <v>2.4</v>
      </c>
      <c r="X11" s="36">
        <f t="shared" si="11"/>
        <v>0</v>
      </c>
      <c r="Y11" s="36">
        <v>0</v>
      </c>
      <c r="Z11" s="36">
        <v>0</v>
      </c>
      <c r="AA11" s="36">
        <v>0</v>
      </c>
      <c r="AB11" s="36">
        <f t="shared" si="12"/>
        <v>0</v>
      </c>
      <c r="AC11" s="36">
        <v>0</v>
      </c>
      <c r="AD11" s="36">
        <v>0</v>
      </c>
      <c r="AE11" s="36">
        <v>0</v>
      </c>
      <c r="AF11" s="36">
        <f t="shared" si="13"/>
        <v>0</v>
      </c>
      <c r="AG11" s="36"/>
      <c r="AH11" s="36">
        <f t="shared" si="14"/>
        <v>0</v>
      </c>
      <c r="AI11" s="36"/>
      <c r="AJ11" s="36">
        <f t="shared" si="15"/>
        <v>0</v>
      </c>
      <c r="AK11" s="36"/>
      <c r="AL11" s="36"/>
      <c r="AM11" s="36">
        <f t="shared" si="16"/>
        <v>0</v>
      </c>
      <c r="AN11" s="36"/>
      <c r="AO11" s="36"/>
      <c r="AP11" s="36">
        <f t="shared" si="17"/>
        <v>0</v>
      </c>
      <c r="AQ11" s="36"/>
      <c r="AR11" s="36">
        <f t="shared" si="18"/>
        <v>0</v>
      </c>
      <c r="AS11" s="36"/>
      <c r="AT11" s="36"/>
      <c r="AU11" s="36"/>
      <c r="AV11" s="36"/>
      <c r="AW11" s="36"/>
    </row>
    <row r="12" ht="21" customHeight="1" spans="1:49">
      <c r="A12" s="33">
        <v>290</v>
      </c>
      <c r="B12" s="34" t="s">
        <v>45</v>
      </c>
      <c r="C12" s="35">
        <f t="shared" si="6"/>
        <v>352.28</v>
      </c>
      <c r="D12" s="36">
        <f t="shared" si="7"/>
        <v>351.68</v>
      </c>
      <c r="E12" s="36">
        <f t="shared" si="8"/>
        <v>0.6</v>
      </c>
      <c r="F12" s="36">
        <f t="shared" si="1"/>
        <v>0</v>
      </c>
      <c r="G12" s="36">
        <f t="shared" si="2"/>
        <v>0</v>
      </c>
      <c r="H12" s="36"/>
      <c r="I12" s="36"/>
      <c r="J12" s="36">
        <f t="shared" si="9"/>
        <v>0</v>
      </c>
      <c r="K12" s="36"/>
      <c r="L12" s="36"/>
      <c r="M12" s="36">
        <f t="shared" si="3"/>
        <v>0</v>
      </c>
      <c r="N12" s="36"/>
      <c r="O12" s="36"/>
      <c r="P12" s="36">
        <f t="shared" si="4"/>
        <v>0</v>
      </c>
      <c r="Q12" s="36">
        <f t="shared" si="5"/>
        <v>0</v>
      </c>
      <c r="R12" s="36"/>
      <c r="S12" s="36"/>
      <c r="T12" s="56">
        <f t="shared" si="10"/>
        <v>0</v>
      </c>
      <c r="U12" s="57">
        <v>0</v>
      </c>
      <c r="V12" s="36"/>
      <c r="W12" s="36"/>
      <c r="X12" s="36">
        <f t="shared" si="11"/>
        <v>352.28</v>
      </c>
      <c r="Y12" s="36">
        <v>203.52</v>
      </c>
      <c r="Z12" s="36">
        <v>203.52</v>
      </c>
      <c r="AA12" s="36">
        <v>0</v>
      </c>
      <c r="AB12" s="36">
        <f t="shared" si="12"/>
        <v>148.16</v>
      </c>
      <c r="AC12" s="36">
        <v>148.16</v>
      </c>
      <c r="AD12" s="36">
        <v>0</v>
      </c>
      <c r="AE12" s="36">
        <v>0.6</v>
      </c>
      <c r="AF12" s="36">
        <f t="shared" si="13"/>
        <v>0</v>
      </c>
      <c r="AG12" s="36"/>
      <c r="AH12" s="36">
        <f t="shared" si="14"/>
        <v>0</v>
      </c>
      <c r="AI12" s="36"/>
      <c r="AJ12" s="36">
        <f t="shared" si="15"/>
        <v>0</v>
      </c>
      <c r="AK12" s="36"/>
      <c r="AL12" s="36"/>
      <c r="AM12" s="36">
        <f t="shared" si="16"/>
        <v>0</v>
      </c>
      <c r="AN12" s="36"/>
      <c r="AO12" s="36"/>
      <c r="AP12" s="36">
        <f t="shared" si="17"/>
        <v>0</v>
      </c>
      <c r="AQ12" s="36"/>
      <c r="AR12" s="36">
        <f t="shared" si="18"/>
        <v>0</v>
      </c>
      <c r="AS12" s="36"/>
      <c r="AT12" s="36"/>
      <c r="AU12" s="36"/>
      <c r="AV12" s="36"/>
      <c r="AW12" s="36"/>
    </row>
    <row r="13" ht="21" customHeight="1" spans="1:49">
      <c r="A13" s="33">
        <v>291</v>
      </c>
      <c r="B13" s="34" t="s">
        <v>46</v>
      </c>
      <c r="C13" s="35">
        <f t="shared" si="6"/>
        <v>3593.01</v>
      </c>
      <c r="D13" s="36">
        <f t="shared" si="7"/>
        <v>3487.43</v>
      </c>
      <c r="E13" s="36">
        <f t="shared" si="8"/>
        <v>105.58</v>
      </c>
      <c r="F13" s="36">
        <f t="shared" si="1"/>
        <v>3593.01</v>
      </c>
      <c r="G13" s="36">
        <f t="shared" si="2"/>
        <v>679.67</v>
      </c>
      <c r="H13" s="36">
        <v>574.09</v>
      </c>
      <c r="I13" s="36">
        <v>105.58</v>
      </c>
      <c r="J13" s="36">
        <f t="shared" si="9"/>
        <v>707.9</v>
      </c>
      <c r="K13" s="36">
        <v>707.9</v>
      </c>
      <c r="L13" s="36"/>
      <c r="M13" s="36">
        <f t="shared" si="3"/>
        <v>2205.44</v>
      </c>
      <c r="N13" s="36">
        <v>2205.44</v>
      </c>
      <c r="O13" s="36"/>
      <c r="P13" s="36">
        <f t="shared" si="4"/>
        <v>0</v>
      </c>
      <c r="Q13" s="36">
        <f t="shared" si="5"/>
        <v>0</v>
      </c>
      <c r="R13" s="36"/>
      <c r="S13" s="36"/>
      <c r="T13" s="56">
        <f t="shared" si="10"/>
        <v>0</v>
      </c>
      <c r="U13" s="57">
        <v>0</v>
      </c>
      <c r="V13" s="36"/>
      <c r="W13" s="36"/>
      <c r="X13" s="36">
        <f t="shared" si="11"/>
        <v>0</v>
      </c>
      <c r="Y13" s="36">
        <v>0</v>
      </c>
      <c r="Z13" s="36">
        <v>0</v>
      </c>
      <c r="AA13" s="36">
        <v>0</v>
      </c>
      <c r="AB13" s="36">
        <f t="shared" si="12"/>
        <v>0</v>
      </c>
      <c r="AC13" s="36">
        <v>0</v>
      </c>
      <c r="AD13" s="36">
        <v>0</v>
      </c>
      <c r="AE13" s="36">
        <v>0</v>
      </c>
      <c r="AF13" s="36">
        <f t="shared" si="13"/>
        <v>0</v>
      </c>
      <c r="AG13" s="36"/>
      <c r="AH13" s="36">
        <f t="shared" si="14"/>
        <v>0</v>
      </c>
      <c r="AI13" s="36"/>
      <c r="AJ13" s="36">
        <f t="shared" si="15"/>
        <v>0</v>
      </c>
      <c r="AK13" s="36"/>
      <c r="AL13" s="36"/>
      <c r="AM13" s="36">
        <f t="shared" si="16"/>
        <v>0</v>
      </c>
      <c r="AN13" s="36"/>
      <c r="AO13" s="36"/>
      <c r="AP13" s="36">
        <f t="shared" si="17"/>
        <v>0</v>
      </c>
      <c r="AQ13" s="36"/>
      <c r="AR13" s="36">
        <f t="shared" si="18"/>
        <v>0</v>
      </c>
      <c r="AS13" s="36"/>
      <c r="AT13" s="36"/>
      <c r="AU13" s="36"/>
      <c r="AV13" s="36"/>
      <c r="AW13" s="36"/>
    </row>
    <row r="14" ht="21" customHeight="1" spans="1:49">
      <c r="A14" s="33">
        <v>292</v>
      </c>
      <c r="B14" s="34" t="s">
        <v>47</v>
      </c>
      <c r="C14" s="35">
        <f t="shared" si="6"/>
        <v>580.81</v>
      </c>
      <c r="D14" s="36">
        <f t="shared" si="7"/>
        <v>438.85</v>
      </c>
      <c r="E14" s="36">
        <f t="shared" si="8"/>
        <v>141.96</v>
      </c>
      <c r="F14" s="36">
        <f t="shared" si="1"/>
        <v>0</v>
      </c>
      <c r="G14" s="36">
        <f t="shared" si="2"/>
        <v>0</v>
      </c>
      <c r="H14" s="36"/>
      <c r="I14" s="36"/>
      <c r="J14" s="36">
        <f t="shared" si="9"/>
        <v>0</v>
      </c>
      <c r="K14" s="36"/>
      <c r="L14" s="36"/>
      <c r="M14" s="36">
        <f t="shared" si="3"/>
        <v>0</v>
      </c>
      <c r="N14" s="36"/>
      <c r="O14" s="36"/>
      <c r="P14" s="36">
        <f t="shared" si="4"/>
        <v>580.81</v>
      </c>
      <c r="Q14" s="36">
        <f t="shared" si="5"/>
        <v>576.01</v>
      </c>
      <c r="R14" s="36">
        <v>438.85</v>
      </c>
      <c r="S14" s="36">
        <v>137.16</v>
      </c>
      <c r="T14" s="56">
        <f t="shared" si="10"/>
        <v>0</v>
      </c>
      <c r="U14" s="57">
        <v>0</v>
      </c>
      <c r="V14" s="36">
        <v>0</v>
      </c>
      <c r="W14" s="36">
        <v>4.8</v>
      </c>
      <c r="X14" s="36">
        <f t="shared" si="11"/>
        <v>0</v>
      </c>
      <c r="Y14" s="36">
        <v>0</v>
      </c>
      <c r="Z14" s="36">
        <v>0</v>
      </c>
      <c r="AA14" s="36">
        <v>0</v>
      </c>
      <c r="AB14" s="36">
        <f t="shared" si="12"/>
        <v>0</v>
      </c>
      <c r="AC14" s="36">
        <v>0</v>
      </c>
      <c r="AD14" s="36">
        <v>0</v>
      </c>
      <c r="AE14" s="36">
        <v>0</v>
      </c>
      <c r="AF14" s="36">
        <f t="shared" si="13"/>
        <v>0</v>
      </c>
      <c r="AG14" s="36"/>
      <c r="AH14" s="36">
        <f t="shared" si="14"/>
        <v>0</v>
      </c>
      <c r="AI14" s="36"/>
      <c r="AJ14" s="36">
        <f t="shared" si="15"/>
        <v>0</v>
      </c>
      <c r="AK14" s="36"/>
      <c r="AL14" s="36"/>
      <c r="AM14" s="36">
        <f t="shared" si="16"/>
        <v>0</v>
      </c>
      <c r="AN14" s="36"/>
      <c r="AO14" s="36"/>
      <c r="AP14" s="36">
        <f t="shared" si="17"/>
        <v>0</v>
      </c>
      <c r="AQ14" s="36"/>
      <c r="AR14" s="36">
        <f t="shared" si="18"/>
        <v>0</v>
      </c>
      <c r="AS14" s="36"/>
      <c r="AT14" s="36"/>
      <c r="AU14" s="36"/>
      <c r="AV14" s="36"/>
      <c r="AW14" s="36"/>
    </row>
    <row r="15" ht="21" customHeight="1" spans="1:49">
      <c r="A15" s="33">
        <v>293</v>
      </c>
      <c r="B15" s="34" t="s">
        <v>48</v>
      </c>
      <c r="C15" s="35">
        <f t="shared" si="6"/>
        <v>500.74</v>
      </c>
      <c r="D15" s="36">
        <f t="shared" si="7"/>
        <v>500.74</v>
      </c>
      <c r="E15" s="36">
        <f t="shared" si="8"/>
        <v>0</v>
      </c>
      <c r="F15" s="36">
        <f t="shared" si="1"/>
        <v>0</v>
      </c>
      <c r="G15" s="36">
        <f t="shared" si="2"/>
        <v>0</v>
      </c>
      <c r="H15" s="36"/>
      <c r="I15" s="36"/>
      <c r="J15" s="36">
        <f t="shared" si="9"/>
        <v>0</v>
      </c>
      <c r="K15" s="36"/>
      <c r="L15" s="36"/>
      <c r="M15" s="36">
        <f t="shared" si="3"/>
        <v>0</v>
      </c>
      <c r="N15" s="36"/>
      <c r="O15" s="36"/>
      <c r="P15" s="36">
        <f t="shared" si="4"/>
        <v>500.74</v>
      </c>
      <c r="Q15" s="36">
        <f t="shared" si="5"/>
        <v>0</v>
      </c>
      <c r="R15" s="36"/>
      <c r="S15" s="36"/>
      <c r="T15" s="56">
        <f t="shared" si="10"/>
        <v>500.74</v>
      </c>
      <c r="U15" s="57">
        <v>500.74</v>
      </c>
      <c r="V15" s="36"/>
      <c r="W15" s="36"/>
      <c r="X15" s="36">
        <f t="shared" si="11"/>
        <v>0</v>
      </c>
      <c r="Y15" s="36">
        <v>0</v>
      </c>
      <c r="Z15" s="36">
        <v>0</v>
      </c>
      <c r="AA15" s="36">
        <v>0</v>
      </c>
      <c r="AB15" s="36">
        <f t="shared" si="12"/>
        <v>0</v>
      </c>
      <c r="AC15" s="36">
        <v>0</v>
      </c>
      <c r="AD15" s="36">
        <v>0</v>
      </c>
      <c r="AE15" s="36">
        <v>0</v>
      </c>
      <c r="AF15" s="36">
        <f t="shared" si="13"/>
        <v>0</v>
      </c>
      <c r="AG15" s="36"/>
      <c r="AH15" s="36">
        <f t="shared" si="14"/>
        <v>0</v>
      </c>
      <c r="AI15" s="36"/>
      <c r="AJ15" s="36">
        <f t="shared" si="15"/>
        <v>0</v>
      </c>
      <c r="AK15" s="36"/>
      <c r="AL15" s="36"/>
      <c r="AM15" s="36">
        <f t="shared" si="16"/>
        <v>0</v>
      </c>
      <c r="AN15" s="36"/>
      <c r="AO15" s="36"/>
      <c r="AP15" s="36">
        <f t="shared" si="17"/>
        <v>0</v>
      </c>
      <c r="AQ15" s="36"/>
      <c r="AR15" s="36">
        <f t="shared" si="18"/>
        <v>0</v>
      </c>
      <c r="AS15" s="36"/>
      <c r="AT15" s="36"/>
      <c r="AU15" s="36"/>
      <c r="AV15" s="36"/>
      <c r="AW15" s="36"/>
    </row>
    <row r="16" ht="21" customHeight="1" spans="1:49">
      <c r="A16" s="33">
        <v>294</v>
      </c>
      <c r="B16" s="34" t="s">
        <v>49</v>
      </c>
      <c r="C16" s="35">
        <f t="shared" si="6"/>
        <v>830.4</v>
      </c>
      <c r="D16" s="36">
        <f t="shared" si="7"/>
        <v>828</v>
      </c>
      <c r="E16" s="36">
        <f t="shared" si="8"/>
        <v>2.4</v>
      </c>
      <c r="F16" s="36">
        <f t="shared" si="1"/>
        <v>0</v>
      </c>
      <c r="G16" s="36">
        <f t="shared" si="2"/>
        <v>0</v>
      </c>
      <c r="H16" s="36"/>
      <c r="I16" s="36"/>
      <c r="J16" s="36">
        <f t="shared" si="9"/>
        <v>0</v>
      </c>
      <c r="K16" s="36"/>
      <c r="L16" s="36"/>
      <c r="M16" s="36">
        <f t="shared" si="3"/>
        <v>0</v>
      </c>
      <c r="N16" s="36"/>
      <c r="O16" s="36"/>
      <c r="P16" s="36">
        <f t="shared" si="4"/>
        <v>0</v>
      </c>
      <c r="Q16" s="36">
        <f t="shared" si="5"/>
        <v>0</v>
      </c>
      <c r="R16" s="36"/>
      <c r="S16" s="36"/>
      <c r="T16" s="56">
        <f t="shared" si="10"/>
        <v>0</v>
      </c>
      <c r="U16" s="57">
        <v>0</v>
      </c>
      <c r="V16" s="36"/>
      <c r="W16" s="36"/>
      <c r="X16" s="36">
        <f t="shared" si="11"/>
        <v>830.4</v>
      </c>
      <c r="Y16" s="36">
        <v>506.24</v>
      </c>
      <c r="Z16" s="36">
        <v>506.24</v>
      </c>
      <c r="AA16" s="36">
        <v>0</v>
      </c>
      <c r="AB16" s="36">
        <f t="shared" si="12"/>
        <v>321.76</v>
      </c>
      <c r="AC16" s="36">
        <v>321.76</v>
      </c>
      <c r="AD16" s="36">
        <v>0</v>
      </c>
      <c r="AE16" s="36">
        <v>2.4</v>
      </c>
      <c r="AF16" s="36">
        <f t="shared" si="13"/>
        <v>0</v>
      </c>
      <c r="AG16" s="36"/>
      <c r="AH16" s="36">
        <f t="shared" si="14"/>
        <v>0</v>
      </c>
      <c r="AI16" s="36"/>
      <c r="AJ16" s="36">
        <f t="shared" si="15"/>
        <v>0</v>
      </c>
      <c r="AK16" s="36"/>
      <c r="AL16" s="36"/>
      <c r="AM16" s="36">
        <f t="shared" si="16"/>
        <v>0</v>
      </c>
      <c r="AN16" s="36"/>
      <c r="AO16" s="36"/>
      <c r="AP16" s="36">
        <f t="shared" si="17"/>
        <v>0</v>
      </c>
      <c r="AQ16" s="36"/>
      <c r="AR16" s="36">
        <f t="shared" si="18"/>
        <v>0</v>
      </c>
      <c r="AS16" s="36"/>
      <c r="AT16" s="36"/>
      <c r="AU16" s="36"/>
      <c r="AV16" s="36"/>
      <c r="AW16" s="36"/>
    </row>
    <row r="17" ht="21" customHeight="1" spans="1:49">
      <c r="A17" s="33">
        <v>295</v>
      </c>
      <c r="B17" s="34" t="s">
        <v>50</v>
      </c>
      <c r="C17" s="35">
        <f t="shared" si="6"/>
        <v>1733.94</v>
      </c>
      <c r="D17" s="36">
        <f t="shared" si="7"/>
        <v>1684.88</v>
      </c>
      <c r="E17" s="36">
        <f t="shared" si="8"/>
        <v>49.06</v>
      </c>
      <c r="F17" s="36">
        <f t="shared" si="1"/>
        <v>1733.94</v>
      </c>
      <c r="G17" s="36">
        <f t="shared" si="2"/>
        <v>308.16</v>
      </c>
      <c r="H17" s="36">
        <v>259.1</v>
      </c>
      <c r="I17" s="36">
        <v>49.06</v>
      </c>
      <c r="J17" s="36">
        <f t="shared" si="9"/>
        <v>360.82</v>
      </c>
      <c r="K17" s="36">
        <v>360.82</v>
      </c>
      <c r="L17" s="36"/>
      <c r="M17" s="36">
        <f t="shared" si="3"/>
        <v>1064.96</v>
      </c>
      <c r="N17" s="36">
        <v>1064.96</v>
      </c>
      <c r="O17" s="36"/>
      <c r="P17" s="36">
        <f t="shared" si="4"/>
        <v>0</v>
      </c>
      <c r="Q17" s="36">
        <f t="shared" si="5"/>
        <v>0</v>
      </c>
      <c r="R17" s="36"/>
      <c r="S17" s="36"/>
      <c r="T17" s="56">
        <f t="shared" si="10"/>
        <v>0</v>
      </c>
      <c r="U17" s="57">
        <v>0</v>
      </c>
      <c r="V17" s="36"/>
      <c r="W17" s="36"/>
      <c r="X17" s="36">
        <f t="shared" si="11"/>
        <v>0</v>
      </c>
      <c r="Y17" s="36">
        <v>0</v>
      </c>
      <c r="Z17" s="36">
        <v>0</v>
      </c>
      <c r="AA17" s="36">
        <v>0</v>
      </c>
      <c r="AB17" s="36">
        <f t="shared" si="12"/>
        <v>0</v>
      </c>
      <c r="AC17" s="36">
        <v>0</v>
      </c>
      <c r="AD17" s="36">
        <v>0</v>
      </c>
      <c r="AE17" s="36">
        <v>0</v>
      </c>
      <c r="AF17" s="36">
        <f t="shared" si="13"/>
        <v>0</v>
      </c>
      <c r="AG17" s="36"/>
      <c r="AH17" s="36">
        <f t="shared" si="14"/>
        <v>0</v>
      </c>
      <c r="AI17" s="36"/>
      <c r="AJ17" s="36">
        <f t="shared" si="15"/>
        <v>0</v>
      </c>
      <c r="AK17" s="36"/>
      <c r="AL17" s="36"/>
      <c r="AM17" s="36">
        <f t="shared" si="16"/>
        <v>0</v>
      </c>
      <c r="AN17" s="36"/>
      <c r="AO17" s="36"/>
      <c r="AP17" s="36">
        <f t="shared" si="17"/>
        <v>0</v>
      </c>
      <c r="AQ17" s="36"/>
      <c r="AR17" s="36">
        <f t="shared" si="18"/>
        <v>0</v>
      </c>
      <c r="AS17" s="36"/>
      <c r="AT17" s="36"/>
      <c r="AU17" s="36"/>
      <c r="AV17" s="36"/>
      <c r="AW17" s="36"/>
    </row>
    <row r="18" ht="21" customHeight="1" spans="1:49">
      <c r="A18" s="33">
        <v>296</v>
      </c>
      <c r="B18" s="34" t="s">
        <v>51</v>
      </c>
      <c r="C18" s="35">
        <f t="shared" si="6"/>
        <v>658.57</v>
      </c>
      <c r="D18" s="36">
        <f t="shared" si="7"/>
        <v>470.83</v>
      </c>
      <c r="E18" s="36">
        <f t="shared" si="8"/>
        <v>187.74</v>
      </c>
      <c r="F18" s="36">
        <f t="shared" si="1"/>
        <v>0</v>
      </c>
      <c r="G18" s="36">
        <f t="shared" si="2"/>
        <v>0</v>
      </c>
      <c r="H18" s="36"/>
      <c r="I18" s="36"/>
      <c r="J18" s="36">
        <f t="shared" si="9"/>
        <v>0</v>
      </c>
      <c r="K18" s="36"/>
      <c r="L18" s="36"/>
      <c r="M18" s="36">
        <f t="shared" si="3"/>
        <v>0</v>
      </c>
      <c r="N18" s="36"/>
      <c r="O18" s="36"/>
      <c r="P18" s="36">
        <f t="shared" si="4"/>
        <v>658.57</v>
      </c>
      <c r="Q18" s="36">
        <f t="shared" si="5"/>
        <v>324.49</v>
      </c>
      <c r="R18" s="36">
        <v>230.83</v>
      </c>
      <c r="S18" s="36">
        <v>93.66</v>
      </c>
      <c r="T18" s="56">
        <f t="shared" si="10"/>
        <v>331.68</v>
      </c>
      <c r="U18" s="57">
        <v>240</v>
      </c>
      <c r="V18" s="36">
        <v>91.68</v>
      </c>
      <c r="W18" s="36">
        <v>2.4</v>
      </c>
      <c r="X18" s="36">
        <f t="shared" si="11"/>
        <v>0</v>
      </c>
      <c r="Y18" s="36">
        <v>0</v>
      </c>
      <c r="Z18" s="36">
        <v>0</v>
      </c>
      <c r="AA18" s="36">
        <v>0</v>
      </c>
      <c r="AB18" s="36">
        <f t="shared" si="12"/>
        <v>0</v>
      </c>
      <c r="AC18" s="36">
        <v>0</v>
      </c>
      <c r="AD18" s="36">
        <v>0</v>
      </c>
      <c r="AE18" s="36">
        <v>0</v>
      </c>
      <c r="AF18" s="36">
        <f t="shared" si="13"/>
        <v>0</v>
      </c>
      <c r="AG18" s="36"/>
      <c r="AH18" s="36">
        <f t="shared" si="14"/>
        <v>0</v>
      </c>
      <c r="AI18" s="36"/>
      <c r="AJ18" s="36">
        <f t="shared" si="15"/>
        <v>0</v>
      </c>
      <c r="AK18" s="36"/>
      <c r="AL18" s="36"/>
      <c r="AM18" s="36">
        <f t="shared" si="16"/>
        <v>0</v>
      </c>
      <c r="AN18" s="36"/>
      <c r="AO18" s="36"/>
      <c r="AP18" s="36">
        <f t="shared" si="17"/>
        <v>0</v>
      </c>
      <c r="AQ18" s="36"/>
      <c r="AR18" s="36">
        <f t="shared" si="18"/>
        <v>0</v>
      </c>
      <c r="AS18" s="36"/>
      <c r="AT18" s="36"/>
      <c r="AU18" s="36"/>
      <c r="AV18" s="36"/>
      <c r="AW18" s="36"/>
    </row>
    <row r="19" ht="21" customHeight="1" spans="1:49">
      <c r="A19" s="33">
        <v>297</v>
      </c>
      <c r="B19" s="34" t="s">
        <v>52</v>
      </c>
      <c r="C19" s="35">
        <f t="shared" si="6"/>
        <v>510.28</v>
      </c>
      <c r="D19" s="36">
        <f t="shared" si="7"/>
        <v>508.48</v>
      </c>
      <c r="E19" s="36">
        <f t="shared" si="8"/>
        <v>1.8</v>
      </c>
      <c r="F19" s="36">
        <f t="shared" si="1"/>
        <v>0</v>
      </c>
      <c r="G19" s="36">
        <f t="shared" si="2"/>
        <v>0</v>
      </c>
      <c r="H19" s="36"/>
      <c r="I19" s="36"/>
      <c r="J19" s="36">
        <f t="shared" si="9"/>
        <v>0</v>
      </c>
      <c r="K19" s="36"/>
      <c r="L19" s="36"/>
      <c r="M19" s="36">
        <f t="shared" si="3"/>
        <v>0</v>
      </c>
      <c r="N19" s="36"/>
      <c r="O19" s="36"/>
      <c r="P19" s="36">
        <f t="shared" si="4"/>
        <v>0</v>
      </c>
      <c r="Q19" s="36">
        <f t="shared" si="5"/>
        <v>0</v>
      </c>
      <c r="R19" s="36"/>
      <c r="S19" s="36"/>
      <c r="T19" s="56">
        <f t="shared" si="10"/>
        <v>0</v>
      </c>
      <c r="U19" s="57">
        <v>0</v>
      </c>
      <c r="V19" s="36"/>
      <c r="W19" s="36"/>
      <c r="X19" s="36">
        <f t="shared" si="11"/>
        <v>510.28</v>
      </c>
      <c r="Y19" s="36">
        <v>278.4</v>
      </c>
      <c r="Z19" s="36">
        <v>278.4</v>
      </c>
      <c r="AA19" s="36">
        <v>0</v>
      </c>
      <c r="AB19" s="36">
        <f t="shared" si="12"/>
        <v>230.08</v>
      </c>
      <c r="AC19" s="36">
        <v>230.08</v>
      </c>
      <c r="AD19" s="36">
        <v>0</v>
      </c>
      <c r="AE19" s="36">
        <v>1.8</v>
      </c>
      <c r="AF19" s="36">
        <f t="shared" si="13"/>
        <v>0</v>
      </c>
      <c r="AG19" s="36"/>
      <c r="AH19" s="36">
        <f t="shared" si="14"/>
        <v>0</v>
      </c>
      <c r="AI19" s="36"/>
      <c r="AJ19" s="36">
        <f t="shared" si="15"/>
        <v>0</v>
      </c>
      <c r="AK19" s="36"/>
      <c r="AL19" s="36"/>
      <c r="AM19" s="36">
        <f t="shared" si="16"/>
        <v>0</v>
      </c>
      <c r="AN19" s="36"/>
      <c r="AO19" s="36"/>
      <c r="AP19" s="36">
        <f t="shared" si="17"/>
        <v>0</v>
      </c>
      <c r="AQ19" s="36"/>
      <c r="AR19" s="36">
        <f t="shared" si="18"/>
        <v>0</v>
      </c>
      <c r="AS19" s="36"/>
      <c r="AT19" s="36"/>
      <c r="AU19" s="36"/>
      <c r="AV19" s="36"/>
      <c r="AW19" s="36"/>
    </row>
    <row r="20" ht="21" customHeight="1" spans="1:49">
      <c r="A20" s="33">
        <v>298</v>
      </c>
      <c r="B20" s="34" t="s">
        <v>53</v>
      </c>
      <c r="C20" s="35">
        <f t="shared" si="6"/>
        <v>1223.41</v>
      </c>
      <c r="D20" s="37">
        <f t="shared" si="7"/>
        <v>1176.27</v>
      </c>
      <c r="E20" s="37">
        <f t="shared" si="8"/>
        <v>47.14</v>
      </c>
      <c r="F20" s="37">
        <f t="shared" si="1"/>
        <v>1223.41</v>
      </c>
      <c r="G20" s="37">
        <f t="shared" si="2"/>
        <v>261.02</v>
      </c>
      <c r="H20" s="37">
        <v>213.88</v>
      </c>
      <c r="I20" s="37">
        <v>47.14</v>
      </c>
      <c r="J20" s="37">
        <f t="shared" si="9"/>
        <v>246.87</v>
      </c>
      <c r="K20" s="37">
        <v>246.87</v>
      </c>
      <c r="L20" s="37"/>
      <c r="M20" s="37">
        <f t="shared" si="3"/>
        <v>715.52</v>
      </c>
      <c r="N20" s="37">
        <v>715.52</v>
      </c>
      <c r="O20" s="37"/>
      <c r="P20" s="37">
        <f t="shared" si="4"/>
        <v>0</v>
      </c>
      <c r="Q20" s="37">
        <f t="shared" si="5"/>
        <v>0</v>
      </c>
      <c r="R20" s="37"/>
      <c r="S20" s="37"/>
      <c r="T20" s="58">
        <f t="shared" si="10"/>
        <v>0</v>
      </c>
      <c r="U20" s="59">
        <v>0</v>
      </c>
      <c r="V20" s="37"/>
      <c r="W20" s="37"/>
      <c r="X20" s="37">
        <f t="shared" si="11"/>
        <v>0</v>
      </c>
      <c r="Y20" s="37">
        <v>0</v>
      </c>
      <c r="Z20" s="37">
        <v>0</v>
      </c>
      <c r="AA20" s="37">
        <v>0</v>
      </c>
      <c r="AB20" s="37">
        <f t="shared" si="12"/>
        <v>0</v>
      </c>
      <c r="AC20" s="37">
        <v>0</v>
      </c>
      <c r="AD20" s="37">
        <v>0</v>
      </c>
      <c r="AE20" s="37">
        <v>0</v>
      </c>
      <c r="AF20" s="37">
        <f t="shared" si="13"/>
        <v>0</v>
      </c>
      <c r="AG20" s="37"/>
      <c r="AH20" s="37">
        <f t="shared" si="14"/>
        <v>0</v>
      </c>
      <c r="AI20" s="37"/>
      <c r="AJ20" s="37">
        <f t="shared" si="15"/>
        <v>0</v>
      </c>
      <c r="AK20" s="37"/>
      <c r="AL20" s="37"/>
      <c r="AM20" s="37">
        <f t="shared" si="16"/>
        <v>0</v>
      </c>
      <c r="AN20" s="37"/>
      <c r="AO20" s="37"/>
      <c r="AP20" s="37">
        <f t="shared" si="17"/>
        <v>0</v>
      </c>
      <c r="AQ20" s="37"/>
      <c r="AR20" s="37">
        <f t="shared" si="18"/>
        <v>0</v>
      </c>
      <c r="AS20" s="37"/>
      <c r="AT20" s="37"/>
      <c r="AU20" s="37"/>
      <c r="AV20" s="37"/>
      <c r="AW20" s="37"/>
    </row>
    <row r="21" ht="21" customHeight="1" spans="1:49">
      <c r="A21" s="33">
        <v>299</v>
      </c>
      <c r="B21" s="34" t="s">
        <v>54</v>
      </c>
      <c r="C21" s="35">
        <f t="shared" si="6"/>
        <v>451.34</v>
      </c>
      <c r="D21" s="36">
        <f t="shared" si="7"/>
        <v>343.91</v>
      </c>
      <c r="E21" s="36">
        <f t="shared" si="8"/>
        <v>107.43</v>
      </c>
      <c r="F21" s="36">
        <f t="shared" si="1"/>
        <v>0</v>
      </c>
      <c r="G21" s="36">
        <f t="shared" si="2"/>
        <v>0</v>
      </c>
      <c r="H21" s="36"/>
      <c r="I21" s="36"/>
      <c r="J21" s="36">
        <f t="shared" si="9"/>
        <v>0</v>
      </c>
      <c r="K21" s="36"/>
      <c r="L21" s="36"/>
      <c r="M21" s="36">
        <f t="shared" si="3"/>
        <v>0</v>
      </c>
      <c r="N21" s="36"/>
      <c r="O21" s="36"/>
      <c r="P21" s="36">
        <f t="shared" si="4"/>
        <v>451.34</v>
      </c>
      <c r="Q21" s="36">
        <f t="shared" si="5"/>
        <v>278.14</v>
      </c>
      <c r="R21" s="36">
        <v>192.23</v>
      </c>
      <c r="S21" s="36">
        <v>85.91</v>
      </c>
      <c r="T21" s="56">
        <f t="shared" si="10"/>
        <v>172</v>
      </c>
      <c r="U21" s="57">
        <v>151.68</v>
      </c>
      <c r="V21" s="36">
        <v>20.32</v>
      </c>
      <c r="W21" s="36">
        <v>1.2</v>
      </c>
      <c r="X21" s="36">
        <f t="shared" si="11"/>
        <v>0</v>
      </c>
      <c r="Y21" s="36">
        <v>0</v>
      </c>
      <c r="Z21" s="36">
        <v>0</v>
      </c>
      <c r="AA21" s="36">
        <v>0</v>
      </c>
      <c r="AB21" s="36">
        <f t="shared" si="12"/>
        <v>0</v>
      </c>
      <c r="AC21" s="36">
        <v>0</v>
      </c>
      <c r="AD21" s="36">
        <v>0</v>
      </c>
      <c r="AE21" s="36">
        <v>0</v>
      </c>
      <c r="AF21" s="36">
        <f t="shared" si="13"/>
        <v>0</v>
      </c>
      <c r="AG21" s="36"/>
      <c r="AH21" s="36">
        <f t="shared" si="14"/>
        <v>0</v>
      </c>
      <c r="AI21" s="36"/>
      <c r="AJ21" s="36">
        <f t="shared" si="15"/>
        <v>0</v>
      </c>
      <c r="AK21" s="36"/>
      <c r="AL21" s="36"/>
      <c r="AM21" s="36">
        <f t="shared" si="16"/>
        <v>0</v>
      </c>
      <c r="AN21" s="36"/>
      <c r="AO21" s="36"/>
      <c r="AP21" s="36">
        <f t="shared" si="17"/>
        <v>0</v>
      </c>
      <c r="AQ21" s="36"/>
      <c r="AR21" s="36">
        <f t="shared" si="18"/>
        <v>0</v>
      </c>
      <c r="AS21" s="36"/>
      <c r="AT21" s="36"/>
      <c r="AU21" s="36"/>
      <c r="AV21" s="36"/>
      <c r="AW21" s="36"/>
    </row>
    <row r="22" ht="21" customHeight="1" spans="1:49">
      <c r="A22" s="33">
        <v>300</v>
      </c>
      <c r="B22" s="34" t="s">
        <v>55</v>
      </c>
      <c r="C22" s="35">
        <f t="shared" si="6"/>
        <v>312.05</v>
      </c>
      <c r="D22" s="36">
        <f t="shared" si="7"/>
        <v>419.84</v>
      </c>
      <c r="E22" s="36">
        <f t="shared" si="8"/>
        <v>-107.79</v>
      </c>
      <c r="F22" s="36">
        <f t="shared" si="1"/>
        <v>0</v>
      </c>
      <c r="G22" s="36">
        <f t="shared" si="2"/>
        <v>0</v>
      </c>
      <c r="H22" s="36"/>
      <c r="I22" s="36"/>
      <c r="J22" s="36">
        <f t="shared" si="9"/>
        <v>0</v>
      </c>
      <c r="K22" s="36"/>
      <c r="L22" s="36"/>
      <c r="M22" s="36">
        <f t="shared" si="3"/>
        <v>0</v>
      </c>
      <c r="N22" s="36"/>
      <c r="O22" s="36"/>
      <c r="P22" s="36">
        <f t="shared" si="4"/>
        <v>0</v>
      </c>
      <c r="Q22" s="36">
        <f t="shared" si="5"/>
        <v>0</v>
      </c>
      <c r="R22" s="36"/>
      <c r="S22" s="36"/>
      <c r="T22" s="56">
        <f t="shared" si="10"/>
        <v>0</v>
      </c>
      <c r="U22" s="57">
        <v>0</v>
      </c>
      <c r="V22" s="36"/>
      <c r="W22" s="36"/>
      <c r="X22" s="36">
        <f t="shared" si="11"/>
        <v>312.05</v>
      </c>
      <c r="Y22" s="36">
        <v>188.11</v>
      </c>
      <c r="Z22" s="36">
        <v>252.64</v>
      </c>
      <c r="AA22" s="36">
        <v>-64.53</v>
      </c>
      <c r="AB22" s="36">
        <f t="shared" si="12"/>
        <v>122.74</v>
      </c>
      <c r="AC22" s="36">
        <v>167.2</v>
      </c>
      <c r="AD22" s="36">
        <v>-44.46</v>
      </c>
      <c r="AE22" s="36">
        <v>1.2</v>
      </c>
      <c r="AF22" s="36">
        <f t="shared" si="13"/>
        <v>0</v>
      </c>
      <c r="AG22" s="36"/>
      <c r="AH22" s="36">
        <f t="shared" si="14"/>
        <v>0</v>
      </c>
      <c r="AI22" s="36"/>
      <c r="AJ22" s="36">
        <f t="shared" si="15"/>
        <v>0</v>
      </c>
      <c r="AK22" s="36"/>
      <c r="AL22" s="36"/>
      <c r="AM22" s="36">
        <f t="shared" si="16"/>
        <v>0</v>
      </c>
      <c r="AN22" s="36"/>
      <c r="AO22" s="36"/>
      <c r="AP22" s="36">
        <f t="shared" si="17"/>
        <v>0</v>
      </c>
      <c r="AQ22" s="36"/>
      <c r="AR22" s="36">
        <f t="shared" si="18"/>
        <v>0</v>
      </c>
      <c r="AS22" s="36"/>
      <c r="AT22" s="36"/>
      <c r="AU22" s="36"/>
      <c r="AV22" s="36"/>
      <c r="AW22" s="36"/>
    </row>
    <row r="23" ht="21" customHeight="1" spans="1:49">
      <c r="A23" s="33">
        <v>301</v>
      </c>
      <c r="B23" s="34" t="s">
        <v>56</v>
      </c>
      <c r="C23" s="35">
        <f t="shared" si="6"/>
        <v>809.22</v>
      </c>
      <c r="D23" s="36">
        <f t="shared" si="7"/>
        <v>783.01</v>
      </c>
      <c r="E23" s="36">
        <f t="shared" si="8"/>
        <v>26.21</v>
      </c>
      <c r="F23" s="36">
        <f t="shared" si="1"/>
        <v>809.22</v>
      </c>
      <c r="G23" s="36">
        <f t="shared" si="2"/>
        <v>75.07</v>
      </c>
      <c r="H23" s="36">
        <v>48.86</v>
      </c>
      <c r="I23" s="36">
        <v>26.21</v>
      </c>
      <c r="J23" s="36">
        <f t="shared" si="9"/>
        <v>194.71</v>
      </c>
      <c r="K23" s="36">
        <v>194.71</v>
      </c>
      <c r="L23" s="36"/>
      <c r="M23" s="36">
        <f t="shared" si="3"/>
        <v>539.44</v>
      </c>
      <c r="N23" s="36">
        <v>539.44</v>
      </c>
      <c r="O23" s="36"/>
      <c r="P23" s="36">
        <f t="shared" si="4"/>
        <v>0</v>
      </c>
      <c r="Q23" s="36">
        <f t="shared" si="5"/>
        <v>0</v>
      </c>
      <c r="R23" s="36"/>
      <c r="S23" s="36"/>
      <c r="T23" s="56">
        <f t="shared" si="10"/>
        <v>0</v>
      </c>
      <c r="U23" s="57">
        <v>0</v>
      </c>
      <c r="V23" s="36"/>
      <c r="W23" s="36"/>
      <c r="X23" s="36">
        <f t="shared" si="11"/>
        <v>0</v>
      </c>
      <c r="Y23" s="36">
        <v>0</v>
      </c>
      <c r="Z23" s="36">
        <v>0</v>
      </c>
      <c r="AA23" s="36">
        <v>0</v>
      </c>
      <c r="AB23" s="36">
        <f t="shared" si="12"/>
        <v>0</v>
      </c>
      <c r="AC23" s="36">
        <v>0</v>
      </c>
      <c r="AD23" s="36">
        <v>0</v>
      </c>
      <c r="AE23" s="36">
        <v>0</v>
      </c>
      <c r="AF23" s="36">
        <f t="shared" si="13"/>
        <v>0</v>
      </c>
      <c r="AG23" s="36"/>
      <c r="AH23" s="36">
        <f t="shared" si="14"/>
        <v>0</v>
      </c>
      <c r="AI23" s="36"/>
      <c r="AJ23" s="36">
        <f t="shared" si="15"/>
        <v>0</v>
      </c>
      <c r="AK23" s="36"/>
      <c r="AL23" s="36"/>
      <c r="AM23" s="36">
        <f t="shared" si="16"/>
        <v>0</v>
      </c>
      <c r="AN23" s="36"/>
      <c r="AO23" s="36"/>
      <c r="AP23" s="36">
        <f t="shared" si="17"/>
        <v>0</v>
      </c>
      <c r="AQ23" s="36"/>
      <c r="AR23" s="36">
        <f t="shared" si="18"/>
        <v>0</v>
      </c>
      <c r="AS23" s="36"/>
      <c r="AT23" s="36"/>
      <c r="AU23" s="36"/>
      <c r="AV23" s="36"/>
      <c r="AW23" s="36"/>
    </row>
    <row r="24" ht="21" customHeight="1" spans="1:49">
      <c r="A24" s="33">
        <v>302</v>
      </c>
      <c r="B24" s="34" t="s">
        <v>57</v>
      </c>
      <c r="C24" s="35">
        <f t="shared" si="6"/>
        <v>235.45</v>
      </c>
      <c r="D24" s="36">
        <f t="shared" si="7"/>
        <v>174.24</v>
      </c>
      <c r="E24" s="36">
        <f t="shared" si="8"/>
        <v>61.21</v>
      </c>
      <c r="F24" s="36">
        <f t="shared" si="1"/>
        <v>0</v>
      </c>
      <c r="G24" s="36">
        <f t="shared" si="2"/>
        <v>0</v>
      </c>
      <c r="H24" s="36"/>
      <c r="I24" s="36"/>
      <c r="J24" s="36">
        <f t="shared" si="9"/>
        <v>0</v>
      </c>
      <c r="K24" s="36"/>
      <c r="L24" s="36"/>
      <c r="M24" s="36">
        <f t="shared" si="3"/>
        <v>0</v>
      </c>
      <c r="N24" s="36"/>
      <c r="O24" s="36"/>
      <c r="P24" s="36">
        <f t="shared" si="4"/>
        <v>235.45</v>
      </c>
      <c r="Q24" s="36">
        <f t="shared" si="5"/>
        <v>155.87</v>
      </c>
      <c r="R24" s="36">
        <v>95.26</v>
      </c>
      <c r="S24" s="36">
        <v>60.61</v>
      </c>
      <c r="T24" s="56">
        <f t="shared" si="10"/>
        <v>78.98</v>
      </c>
      <c r="U24" s="57">
        <v>78.98</v>
      </c>
      <c r="V24" s="36">
        <v>0</v>
      </c>
      <c r="W24" s="36">
        <v>0.6</v>
      </c>
      <c r="X24" s="36">
        <f t="shared" si="11"/>
        <v>0</v>
      </c>
      <c r="Y24" s="36">
        <v>0</v>
      </c>
      <c r="Z24" s="36">
        <v>0</v>
      </c>
      <c r="AA24" s="36">
        <v>0</v>
      </c>
      <c r="AB24" s="36">
        <f t="shared" si="12"/>
        <v>0</v>
      </c>
      <c r="AC24" s="36">
        <v>0</v>
      </c>
      <c r="AD24" s="36">
        <v>0</v>
      </c>
      <c r="AE24" s="36">
        <v>0</v>
      </c>
      <c r="AF24" s="36">
        <f t="shared" si="13"/>
        <v>0</v>
      </c>
      <c r="AG24" s="36"/>
      <c r="AH24" s="36">
        <f t="shared" si="14"/>
        <v>0</v>
      </c>
      <c r="AI24" s="36"/>
      <c r="AJ24" s="36">
        <f t="shared" si="15"/>
        <v>0</v>
      </c>
      <c r="AK24" s="36"/>
      <c r="AL24" s="36"/>
      <c r="AM24" s="36">
        <f t="shared" si="16"/>
        <v>0</v>
      </c>
      <c r="AN24" s="36"/>
      <c r="AO24" s="36"/>
      <c r="AP24" s="36">
        <f t="shared" si="17"/>
        <v>0</v>
      </c>
      <c r="AQ24" s="36"/>
      <c r="AR24" s="36">
        <f t="shared" si="18"/>
        <v>0</v>
      </c>
      <c r="AS24" s="36"/>
      <c r="AT24" s="36"/>
      <c r="AU24" s="36"/>
      <c r="AV24" s="36"/>
      <c r="AW24" s="36"/>
    </row>
    <row r="25" ht="21" customHeight="1" spans="1:49">
      <c r="A25" s="33">
        <v>303</v>
      </c>
      <c r="B25" s="34" t="s">
        <v>58</v>
      </c>
      <c r="C25" s="35">
        <f t="shared" si="6"/>
        <v>246.04</v>
      </c>
      <c r="D25" s="36">
        <f t="shared" si="7"/>
        <v>245.44</v>
      </c>
      <c r="E25" s="36">
        <f t="shared" si="8"/>
        <v>0.6</v>
      </c>
      <c r="F25" s="36">
        <f t="shared" si="1"/>
        <v>0</v>
      </c>
      <c r="G25" s="36">
        <f t="shared" si="2"/>
        <v>0</v>
      </c>
      <c r="H25" s="36"/>
      <c r="I25" s="36"/>
      <c r="J25" s="36">
        <f t="shared" si="9"/>
        <v>0</v>
      </c>
      <c r="K25" s="36"/>
      <c r="L25" s="36"/>
      <c r="M25" s="36">
        <f t="shared" si="3"/>
        <v>0</v>
      </c>
      <c r="N25" s="36"/>
      <c r="O25" s="36"/>
      <c r="P25" s="36">
        <f t="shared" si="4"/>
        <v>0</v>
      </c>
      <c r="Q25" s="36">
        <f t="shared" si="5"/>
        <v>0</v>
      </c>
      <c r="R25" s="36"/>
      <c r="S25" s="36"/>
      <c r="T25" s="56">
        <f t="shared" si="10"/>
        <v>0</v>
      </c>
      <c r="U25" s="57">
        <v>0</v>
      </c>
      <c r="V25" s="36"/>
      <c r="W25" s="36"/>
      <c r="X25" s="36">
        <f t="shared" si="11"/>
        <v>246.04</v>
      </c>
      <c r="Y25" s="36">
        <v>135.68</v>
      </c>
      <c r="Z25" s="36">
        <v>135.68</v>
      </c>
      <c r="AA25" s="36">
        <v>0</v>
      </c>
      <c r="AB25" s="36">
        <f t="shared" si="12"/>
        <v>109.76</v>
      </c>
      <c r="AC25" s="36">
        <v>109.76</v>
      </c>
      <c r="AD25" s="36">
        <v>0</v>
      </c>
      <c r="AE25" s="36">
        <v>0.6</v>
      </c>
      <c r="AF25" s="36">
        <f t="shared" si="13"/>
        <v>0</v>
      </c>
      <c r="AG25" s="36"/>
      <c r="AH25" s="36">
        <f t="shared" si="14"/>
        <v>0</v>
      </c>
      <c r="AI25" s="36"/>
      <c r="AJ25" s="36">
        <f t="shared" si="15"/>
        <v>0</v>
      </c>
      <c r="AK25" s="36"/>
      <c r="AL25" s="36"/>
      <c r="AM25" s="36">
        <f t="shared" si="16"/>
        <v>0</v>
      </c>
      <c r="AN25" s="36"/>
      <c r="AO25" s="36"/>
      <c r="AP25" s="36">
        <f t="shared" si="17"/>
        <v>0</v>
      </c>
      <c r="AQ25" s="36"/>
      <c r="AR25" s="36">
        <f t="shared" si="18"/>
        <v>0</v>
      </c>
      <c r="AS25" s="36"/>
      <c r="AT25" s="36"/>
      <c r="AU25" s="36"/>
      <c r="AV25" s="36"/>
      <c r="AW25" s="36"/>
    </row>
    <row r="26" ht="21" customHeight="1" spans="1:49">
      <c r="A26" s="33">
        <v>304</v>
      </c>
      <c r="B26" s="34" t="s">
        <v>59</v>
      </c>
      <c r="C26" s="35">
        <f t="shared" si="6"/>
        <v>1324.04</v>
      </c>
      <c r="D26" s="36">
        <f t="shared" si="7"/>
        <v>1284.08</v>
      </c>
      <c r="E26" s="36">
        <f t="shared" si="8"/>
        <v>39.96</v>
      </c>
      <c r="F26" s="36">
        <f t="shared" si="1"/>
        <v>1324.04</v>
      </c>
      <c r="G26" s="36">
        <f t="shared" si="2"/>
        <v>169.85</v>
      </c>
      <c r="H26" s="36">
        <v>129.89</v>
      </c>
      <c r="I26" s="36">
        <v>39.96</v>
      </c>
      <c r="J26" s="36">
        <f t="shared" si="9"/>
        <v>327.53</v>
      </c>
      <c r="K26" s="36">
        <v>327.53</v>
      </c>
      <c r="L26" s="36"/>
      <c r="M26" s="36">
        <f t="shared" si="3"/>
        <v>826.66</v>
      </c>
      <c r="N26" s="36">
        <v>826.66</v>
      </c>
      <c r="O26" s="36"/>
      <c r="P26" s="36">
        <f t="shared" si="4"/>
        <v>0</v>
      </c>
      <c r="Q26" s="36">
        <f t="shared" si="5"/>
        <v>0</v>
      </c>
      <c r="R26" s="36"/>
      <c r="S26" s="36"/>
      <c r="T26" s="56">
        <f t="shared" si="10"/>
        <v>0</v>
      </c>
      <c r="U26" s="57">
        <v>0</v>
      </c>
      <c r="V26" s="36"/>
      <c r="W26" s="36"/>
      <c r="X26" s="36">
        <f t="shared" si="11"/>
        <v>0</v>
      </c>
      <c r="Y26" s="36">
        <v>0</v>
      </c>
      <c r="Z26" s="36">
        <v>0</v>
      </c>
      <c r="AA26" s="36">
        <v>0</v>
      </c>
      <c r="AB26" s="36">
        <f t="shared" si="12"/>
        <v>0</v>
      </c>
      <c r="AC26" s="36">
        <v>0</v>
      </c>
      <c r="AD26" s="36">
        <v>0</v>
      </c>
      <c r="AE26" s="36">
        <v>0</v>
      </c>
      <c r="AF26" s="36">
        <f t="shared" si="13"/>
        <v>0</v>
      </c>
      <c r="AG26" s="36"/>
      <c r="AH26" s="36">
        <f t="shared" si="14"/>
        <v>0</v>
      </c>
      <c r="AI26" s="36"/>
      <c r="AJ26" s="36">
        <f t="shared" si="15"/>
        <v>0</v>
      </c>
      <c r="AK26" s="36"/>
      <c r="AL26" s="36"/>
      <c r="AM26" s="36">
        <f t="shared" si="16"/>
        <v>0</v>
      </c>
      <c r="AN26" s="36"/>
      <c r="AO26" s="36"/>
      <c r="AP26" s="36">
        <f t="shared" si="17"/>
        <v>0</v>
      </c>
      <c r="AQ26" s="36"/>
      <c r="AR26" s="36">
        <f t="shared" si="18"/>
        <v>0</v>
      </c>
      <c r="AS26" s="36"/>
      <c r="AT26" s="36"/>
      <c r="AU26" s="36"/>
      <c r="AV26" s="36"/>
      <c r="AW26" s="36"/>
    </row>
    <row r="27" ht="21" customHeight="1" spans="1:49">
      <c r="A27" s="33">
        <v>305</v>
      </c>
      <c r="B27" s="34" t="s">
        <v>60</v>
      </c>
      <c r="C27" s="35">
        <f t="shared" si="6"/>
        <v>346.94</v>
      </c>
      <c r="D27" s="36">
        <f t="shared" si="7"/>
        <v>160.52</v>
      </c>
      <c r="E27" s="36">
        <f t="shared" si="8"/>
        <v>186.42</v>
      </c>
      <c r="F27" s="36">
        <f t="shared" si="1"/>
        <v>0</v>
      </c>
      <c r="G27" s="36">
        <f t="shared" si="2"/>
        <v>0</v>
      </c>
      <c r="H27" s="36"/>
      <c r="I27" s="36"/>
      <c r="J27" s="36">
        <f t="shared" si="9"/>
        <v>0</v>
      </c>
      <c r="K27" s="36"/>
      <c r="L27" s="36"/>
      <c r="M27" s="36">
        <f t="shared" si="3"/>
        <v>0</v>
      </c>
      <c r="N27" s="36"/>
      <c r="O27" s="36"/>
      <c r="P27" s="36">
        <f t="shared" si="4"/>
        <v>346.94</v>
      </c>
      <c r="Q27" s="36">
        <f t="shared" si="5"/>
        <v>313.36</v>
      </c>
      <c r="R27" s="36">
        <v>160.52</v>
      </c>
      <c r="S27" s="36">
        <v>152.84</v>
      </c>
      <c r="T27" s="56">
        <f t="shared" si="10"/>
        <v>31.78</v>
      </c>
      <c r="U27" s="57">
        <v>0</v>
      </c>
      <c r="V27" s="36">
        <v>31.78</v>
      </c>
      <c r="W27" s="36">
        <v>1.8</v>
      </c>
      <c r="X27" s="36">
        <f t="shared" si="11"/>
        <v>0</v>
      </c>
      <c r="Y27" s="36">
        <v>0</v>
      </c>
      <c r="Z27" s="36">
        <v>0</v>
      </c>
      <c r="AA27" s="36">
        <v>0</v>
      </c>
      <c r="AB27" s="36">
        <f t="shared" si="12"/>
        <v>0</v>
      </c>
      <c r="AC27" s="36">
        <v>0</v>
      </c>
      <c r="AD27" s="36">
        <v>0</v>
      </c>
      <c r="AE27" s="36">
        <v>0</v>
      </c>
      <c r="AF27" s="36">
        <f t="shared" si="13"/>
        <v>0</v>
      </c>
      <c r="AG27" s="36"/>
      <c r="AH27" s="36">
        <f t="shared" si="14"/>
        <v>0</v>
      </c>
      <c r="AI27" s="36"/>
      <c r="AJ27" s="36">
        <f t="shared" si="15"/>
        <v>0</v>
      </c>
      <c r="AK27" s="36"/>
      <c r="AL27" s="36"/>
      <c r="AM27" s="36">
        <f t="shared" si="16"/>
        <v>0</v>
      </c>
      <c r="AN27" s="36"/>
      <c r="AO27" s="36"/>
      <c r="AP27" s="36">
        <f t="shared" si="17"/>
        <v>0</v>
      </c>
      <c r="AQ27" s="36"/>
      <c r="AR27" s="36">
        <f t="shared" si="18"/>
        <v>0</v>
      </c>
      <c r="AS27" s="36"/>
      <c r="AT27" s="36"/>
      <c r="AU27" s="36"/>
      <c r="AV27" s="36"/>
      <c r="AW27" s="36"/>
    </row>
    <row r="28" ht="21" customHeight="1" spans="1:49">
      <c r="A28" s="33">
        <v>306</v>
      </c>
      <c r="B28" s="34" t="s">
        <v>61</v>
      </c>
      <c r="C28" s="35">
        <f t="shared" si="6"/>
        <v>216.12</v>
      </c>
      <c r="D28" s="36">
        <f t="shared" si="7"/>
        <v>215.52</v>
      </c>
      <c r="E28" s="36">
        <f t="shared" si="8"/>
        <v>0.6</v>
      </c>
      <c r="F28" s="36">
        <f t="shared" si="1"/>
        <v>0</v>
      </c>
      <c r="G28" s="36">
        <f t="shared" si="2"/>
        <v>0</v>
      </c>
      <c r="H28" s="36"/>
      <c r="I28" s="36"/>
      <c r="J28" s="36">
        <f t="shared" si="9"/>
        <v>0</v>
      </c>
      <c r="K28" s="36"/>
      <c r="L28" s="36"/>
      <c r="M28" s="36">
        <f t="shared" si="3"/>
        <v>0</v>
      </c>
      <c r="N28" s="36"/>
      <c r="O28" s="36"/>
      <c r="P28" s="36">
        <f t="shared" si="4"/>
        <v>0</v>
      </c>
      <c r="Q28" s="36">
        <f t="shared" si="5"/>
        <v>0</v>
      </c>
      <c r="R28" s="36"/>
      <c r="S28" s="36"/>
      <c r="T28" s="56">
        <f t="shared" si="10"/>
        <v>0</v>
      </c>
      <c r="U28" s="57">
        <v>0</v>
      </c>
      <c r="V28" s="36"/>
      <c r="W28" s="36"/>
      <c r="X28" s="36">
        <f t="shared" si="11"/>
        <v>216.12</v>
      </c>
      <c r="Y28" s="36">
        <v>132.96</v>
      </c>
      <c r="Z28" s="36">
        <v>132.96</v>
      </c>
      <c r="AA28" s="36">
        <v>0</v>
      </c>
      <c r="AB28" s="36">
        <f t="shared" si="12"/>
        <v>82.56</v>
      </c>
      <c r="AC28" s="36">
        <v>82.56</v>
      </c>
      <c r="AD28" s="36">
        <v>0</v>
      </c>
      <c r="AE28" s="36">
        <v>0.6</v>
      </c>
      <c r="AF28" s="36">
        <f t="shared" si="13"/>
        <v>0</v>
      </c>
      <c r="AG28" s="36"/>
      <c r="AH28" s="36">
        <f t="shared" si="14"/>
        <v>0</v>
      </c>
      <c r="AI28" s="36"/>
      <c r="AJ28" s="36">
        <f t="shared" si="15"/>
        <v>0</v>
      </c>
      <c r="AK28" s="36"/>
      <c r="AL28" s="36"/>
      <c r="AM28" s="36">
        <f t="shared" si="16"/>
        <v>0</v>
      </c>
      <c r="AN28" s="36"/>
      <c r="AO28" s="36"/>
      <c r="AP28" s="36">
        <f t="shared" si="17"/>
        <v>0</v>
      </c>
      <c r="AQ28" s="36"/>
      <c r="AR28" s="36">
        <f t="shared" si="18"/>
        <v>0</v>
      </c>
      <c r="AS28" s="36"/>
      <c r="AT28" s="36"/>
      <c r="AU28" s="36"/>
      <c r="AV28" s="36"/>
      <c r="AW28" s="36"/>
    </row>
    <row r="29" ht="21" customHeight="1" spans="1:49">
      <c r="A29" s="33">
        <v>307</v>
      </c>
      <c r="B29" s="34" t="s">
        <v>62</v>
      </c>
      <c r="C29" s="35">
        <f t="shared" si="6"/>
        <v>180.22</v>
      </c>
      <c r="D29" s="36">
        <f t="shared" si="7"/>
        <v>180.22</v>
      </c>
      <c r="E29" s="36">
        <f t="shared" si="8"/>
        <v>0</v>
      </c>
      <c r="F29" s="36">
        <f t="shared" si="1"/>
        <v>0</v>
      </c>
      <c r="G29" s="36">
        <f t="shared" si="2"/>
        <v>0</v>
      </c>
      <c r="H29" s="36"/>
      <c r="I29" s="36"/>
      <c r="J29" s="36">
        <f t="shared" si="9"/>
        <v>0</v>
      </c>
      <c r="K29" s="36"/>
      <c r="L29" s="36"/>
      <c r="M29" s="36">
        <f t="shared" si="3"/>
        <v>0</v>
      </c>
      <c r="N29" s="36"/>
      <c r="O29" s="36"/>
      <c r="P29" s="36">
        <f t="shared" si="4"/>
        <v>180.22</v>
      </c>
      <c r="Q29" s="36">
        <f t="shared" si="5"/>
        <v>0</v>
      </c>
      <c r="R29" s="36"/>
      <c r="S29" s="36"/>
      <c r="T29" s="56">
        <f t="shared" si="10"/>
        <v>180.22</v>
      </c>
      <c r="U29" s="57">
        <v>180.22</v>
      </c>
      <c r="V29" s="36"/>
      <c r="W29" s="36"/>
      <c r="X29" s="36">
        <f t="shared" si="11"/>
        <v>0</v>
      </c>
      <c r="Y29" s="36">
        <v>0</v>
      </c>
      <c r="Z29" s="36">
        <v>0</v>
      </c>
      <c r="AA29" s="36">
        <v>0</v>
      </c>
      <c r="AB29" s="36">
        <f t="shared" si="12"/>
        <v>0</v>
      </c>
      <c r="AC29" s="36">
        <v>0</v>
      </c>
      <c r="AD29" s="36">
        <v>0</v>
      </c>
      <c r="AE29" s="36">
        <v>0</v>
      </c>
      <c r="AF29" s="36">
        <f t="shared" si="13"/>
        <v>0</v>
      </c>
      <c r="AG29" s="36"/>
      <c r="AH29" s="36">
        <f t="shared" si="14"/>
        <v>0</v>
      </c>
      <c r="AI29" s="36"/>
      <c r="AJ29" s="36">
        <f t="shared" si="15"/>
        <v>0</v>
      </c>
      <c r="AK29" s="36"/>
      <c r="AL29" s="36"/>
      <c r="AM29" s="36">
        <f t="shared" si="16"/>
        <v>0</v>
      </c>
      <c r="AN29" s="36"/>
      <c r="AO29" s="36"/>
      <c r="AP29" s="36">
        <f t="shared" si="17"/>
        <v>0</v>
      </c>
      <c r="AQ29" s="36"/>
      <c r="AR29" s="36">
        <f t="shared" si="18"/>
        <v>0</v>
      </c>
      <c r="AS29" s="36"/>
      <c r="AT29" s="36"/>
      <c r="AU29" s="36"/>
      <c r="AV29" s="36"/>
      <c r="AW29" s="36"/>
    </row>
    <row r="30" ht="21" customHeight="1" spans="1:49">
      <c r="A30" s="33">
        <v>308</v>
      </c>
      <c r="B30" s="34" t="s">
        <v>63</v>
      </c>
      <c r="C30" s="35">
        <f t="shared" si="6"/>
        <v>139.59</v>
      </c>
      <c r="D30" s="36">
        <f t="shared" si="7"/>
        <v>134.8</v>
      </c>
      <c r="E30" s="36">
        <f t="shared" si="8"/>
        <v>4.79</v>
      </c>
      <c r="F30" s="36">
        <f t="shared" si="1"/>
        <v>139.59</v>
      </c>
      <c r="G30" s="36">
        <f t="shared" si="2"/>
        <v>19.29</v>
      </c>
      <c r="H30" s="36">
        <v>14.5</v>
      </c>
      <c r="I30" s="36">
        <v>4.79</v>
      </c>
      <c r="J30" s="36">
        <f t="shared" si="9"/>
        <v>24.94</v>
      </c>
      <c r="K30" s="36">
        <v>24.94</v>
      </c>
      <c r="L30" s="36"/>
      <c r="M30" s="36">
        <f t="shared" si="3"/>
        <v>95.36</v>
      </c>
      <c r="N30" s="36">
        <v>95.36</v>
      </c>
      <c r="O30" s="36"/>
      <c r="P30" s="36">
        <f t="shared" si="4"/>
        <v>0</v>
      </c>
      <c r="Q30" s="36">
        <f t="shared" si="5"/>
        <v>0</v>
      </c>
      <c r="R30" s="36"/>
      <c r="S30" s="36"/>
      <c r="T30" s="56">
        <f t="shared" si="10"/>
        <v>0</v>
      </c>
      <c r="U30" s="57">
        <v>0</v>
      </c>
      <c r="V30" s="36"/>
      <c r="W30" s="36"/>
      <c r="X30" s="36">
        <f t="shared" si="11"/>
        <v>0</v>
      </c>
      <c r="Y30" s="36">
        <v>0</v>
      </c>
      <c r="Z30" s="36">
        <v>0</v>
      </c>
      <c r="AA30" s="36">
        <v>0</v>
      </c>
      <c r="AB30" s="36">
        <f t="shared" si="12"/>
        <v>0</v>
      </c>
      <c r="AC30" s="36">
        <v>0</v>
      </c>
      <c r="AD30" s="36">
        <v>0</v>
      </c>
      <c r="AE30" s="36">
        <v>0</v>
      </c>
      <c r="AF30" s="36">
        <f t="shared" si="13"/>
        <v>0</v>
      </c>
      <c r="AG30" s="36"/>
      <c r="AH30" s="36">
        <f t="shared" si="14"/>
        <v>0</v>
      </c>
      <c r="AI30" s="36"/>
      <c r="AJ30" s="36">
        <f t="shared" si="15"/>
        <v>0</v>
      </c>
      <c r="AK30" s="36"/>
      <c r="AL30" s="36"/>
      <c r="AM30" s="36">
        <f t="shared" si="16"/>
        <v>0</v>
      </c>
      <c r="AN30" s="36"/>
      <c r="AO30" s="36"/>
      <c r="AP30" s="36">
        <f t="shared" si="17"/>
        <v>0</v>
      </c>
      <c r="AQ30" s="36"/>
      <c r="AR30" s="36">
        <f t="shared" si="18"/>
        <v>0</v>
      </c>
      <c r="AS30" s="36"/>
      <c r="AT30" s="36"/>
      <c r="AU30" s="36"/>
      <c r="AV30" s="36"/>
      <c r="AW30" s="36"/>
    </row>
    <row r="31" ht="21" customHeight="1" spans="1:49">
      <c r="A31" s="33">
        <v>309</v>
      </c>
      <c r="B31" s="34" t="s">
        <v>64</v>
      </c>
      <c r="C31" s="35">
        <f t="shared" si="6"/>
        <v>113.54</v>
      </c>
      <c r="D31" s="36">
        <f t="shared" si="7"/>
        <v>84.04</v>
      </c>
      <c r="E31" s="36">
        <f t="shared" si="8"/>
        <v>29.5</v>
      </c>
      <c r="F31" s="36">
        <f t="shared" si="1"/>
        <v>0</v>
      </c>
      <c r="G31" s="36">
        <f t="shared" si="2"/>
        <v>0</v>
      </c>
      <c r="H31" s="36"/>
      <c r="I31" s="36"/>
      <c r="J31" s="36">
        <f t="shared" si="9"/>
        <v>0</v>
      </c>
      <c r="K31" s="36"/>
      <c r="L31" s="36"/>
      <c r="M31" s="36">
        <f t="shared" si="3"/>
        <v>0</v>
      </c>
      <c r="N31" s="36"/>
      <c r="O31" s="36"/>
      <c r="P31" s="36">
        <f t="shared" si="4"/>
        <v>113.54</v>
      </c>
      <c r="Q31" s="36">
        <f t="shared" si="5"/>
        <v>63.34</v>
      </c>
      <c r="R31" s="36">
        <v>36.04</v>
      </c>
      <c r="S31" s="36">
        <v>27.3</v>
      </c>
      <c r="T31" s="56">
        <f t="shared" si="10"/>
        <v>49.6</v>
      </c>
      <c r="U31" s="57">
        <v>48</v>
      </c>
      <c r="V31" s="36">
        <v>1.6</v>
      </c>
      <c r="W31" s="36">
        <v>0.6</v>
      </c>
      <c r="X31" s="36">
        <f t="shared" si="11"/>
        <v>0</v>
      </c>
      <c r="Y31" s="36">
        <v>0</v>
      </c>
      <c r="Z31" s="36">
        <v>0</v>
      </c>
      <c r="AA31" s="36">
        <v>0</v>
      </c>
      <c r="AB31" s="36">
        <f t="shared" si="12"/>
        <v>0</v>
      </c>
      <c r="AC31" s="36">
        <v>0</v>
      </c>
      <c r="AD31" s="36">
        <v>0</v>
      </c>
      <c r="AE31" s="36">
        <v>0</v>
      </c>
      <c r="AF31" s="36">
        <f t="shared" si="13"/>
        <v>0</v>
      </c>
      <c r="AG31" s="36"/>
      <c r="AH31" s="36">
        <f t="shared" si="14"/>
        <v>0</v>
      </c>
      <c r="AI31" s="36"/>
      <c r="AJ31" s="36">
        <f t="shared" si="15"/>
        <v>0</v>
      </c>
      <c r="AK31" s="36"/>
      <c r="AL31" s="36"/>
      <c r="AM31" s="36">
        <f t="shared" si="16"/>
        <v>0</v>
      </c>
      <c r="AN31" s="36"/>
      <c r="AO31" s="36"/>
      <c r="AP31" s="36">
        <f t="shared" si="17"/>
        <v>0</v>
      </c>
      <c r="AQ31" s="36"/>
      <c r="AR31" s="36">
        <f t="shared" si="18"/>
        <v>0</v>
      </c>
      <c r="AS31" s="36"/>
      <c r="AT31" s="36"/>
      <c r="AU31" s="36"/>
      <c r="AV31" s="36"/>
      <c r="AW31" s="36"/>
    </row>
    <row r="32" ht="21" customHeight="1" spans="1:49">
      <c r="A32" s="33">
        <v>310</v>
      </c>
      <c r="B32" s="34" t="s">
        <v>65</v>
      </c>
      <c r="C32" s="35">
        <f t="shared" si="6"/>
        <v>20.16</v>
      </c>
      <c r="D32" s="36">
        <f t="shared" si="7"/>
        <v>20.16</v>
      </c>
      <c r="E32" s="36">
        <f t="shared" si="8"/>
        <v>0</v>
      </c>
      <c r="F32" s="36">
        <f t="shared" si="1"/>
        <v>0</v>
      </c>
      <c r="G32" s="36">
        <f t="shared" si="2"/>
        <v>0</v>
      </c>
      <c r="H32" s="36"/>
      <c r="I32" s="36"/>
      <c r="J32" s="36">
        <f t="shared" si="9"/>
        <v>0</v>
      </c>
      <c r="K32" s="36"/>
      <c r="L32" s="36"/>
      <c r="M32" s="36">
        <f t="shared" si="3"/>
        <v>0</v>
      </c>
      <c r="N32" s="36"/>
      <c r="O32" s="36"/>
      <c r="P32" s="36">
        <f t="shared" si="4"/>
        <v>0</v>
      </c>
      <c r="Q32" s="36">
        <f t="shared" si="5"/>
        <v>0</v>
      </c>
      <c r="R32" s="36"/>
      <c r="S32" s="36"/>
      <c r="T32" s="56">
        <f t="shared" si="10"/>
        <v>0</v>
      </c>
      <c r="U32" s="57">
        <v>0</v>
      </c>
      <c r="V32" s="36"/>
      <c r="W32" s="36"/>
      <c r="X32" s="36">
        <f t="shared" si="11"/>
        <v>20.16</v>
      </c>
      <c r="Y32" s="36">
        <v>10.08</v>
      </c>
      <c r="Z32" s="36">
        <v>10.08</v>
      </c>
      <c r="AA32" s="36">
        <v>0</v>
      </c>
      <c r="AB32" s="36">
        <f t="shared" si="12"/>
        <v>10.08</v>
      </c>
      <c r="AC32" s="36">
        <v>10.08</v>
      </c>
      <c r="AD32" s="36">
        <v>0</v>
      </c>
      <c r="AE32" s="36">
        <v>0</v>
      </c>
      <c r="AF32" s="36">
        <f t="shared" si="13"/>
        <v>0</v>
      </c>
      <c r="AG32" s="36"/>
      <c r="AH32" s="36">
        <f t="shared" si="14"/>
        <v>0</v>
      </c>
      <c r="AI32" s="36"/>
      <c r="AJ32" s="36">
        <f t="shared" si="15"/>
        <v>0</v>
      </c>
      <c r="AK32" s="36"/>
      <c r="AL32" s="36"/>
      <c r="AM32" s="36">
        <f t="shared" si="16"/>
        <v>0</v>
      </c>
      <c r="AN32" s="36"/>
      <c r="AO32" s="36"/>
      <c r="AP32" s="36">
        <f t="shared" si="17"/>
        <v>0</v>
      </c>
      <c r="AQ32" s="36"/>
      <c r="AR32" s="36">
        <f t="shared" si="18"/>
        <v>0</v>
      </c>
      <c r="AS32" s="36"/>
      <c r="AT32" s="36"/>
      <c r="AU32" s="36"/>
      <c r="AV32" s="36"/>
      <c r="AW32" s="36"/>
    </row>
    <row r="33" ht="21" customHeight="1" spans="1:49">
      <c r="A33" s="38">
        <v>311</v>
      </c>
      <c r="B33" s="39" t="s">
        <v>66</v>
      </c>
      <c r="C33" s="40"/>
      <c r="D33" s="41"/>
      <c r="E33" s="41"/>
      <c r="F33" s="41"/>
      <c r="G33" s="41"/>
      <c r="H33" s="41"/>
      <c r="I33" s="41">
        <v>30.9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60"/>
      <c r="U33" s="6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ht="21" customHeight="1" spans="1:49">
      <c r="A34" s="38">
        <v>311</v>
      </c>
      <c r="B34" s="39" t="s">
        <v>67</v>
      </c>
      <c r="C34" s="40"/>
      <c r="D34" s="41"/>
      <c r="E34" s="41"/>
      <c r="F34" s="41"/>
      <c r="G34" s="41"/>
      <c r="H34" s="41"/>
      <c r="I34" s="41">
        <v>28.81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60"/>
      <c r="U34" s="6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ht="21" customHeight="1" spans="1:49">
      <c r="A35" s="38">
        <v>311</v>
      </c>
      <c r="B35" s="39" t="s">
        <v>68</v>
      </c>
      <c r="C35" s="40"/>
      <c r="D35" s="41"/>
      <c r="E35" s="41"/>
      <c r="F35" s="41"/>
      <c r="G35" s="41"/>
      <c r="H35" s="41"/>
      <c r="I35" s="41">
        <v>19.64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60"/>
      <c r="U35" s="6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ht="21" customHeight="1" spans="1:49">
      <c r="A36" s="33">
        <v>312</v>
      </c>
      <c r="B36" s="34" t="s">
        <v>69</v>
      </c>
      <c r="C36" s="35">
        <f>ROUND((G36+J36+M36+Q36+T36+W36+Y36+AB36+AE36+AF36),2)</f>
        <v>734.45</v>
      </c>
      <c r="D36" s="36">
        <f t="shared" ref="D36:D92" si="19">ROUND(H36+K36+N36+R36+U36+Z36+AC36+AI36+AN36+AQ36,2)</f>
        <v>682.98</v>
      </c>
      <c r="E36" s="36">
        <f t="shared" ref="E36:E92" si="20">ROUND(I36+L36+O36+S36+V36+W36+AA36+AD36+AE36+AG36+AJ36+AO36+AR36+AU36+AV36+AW36,2)</f>
        <v>51.47</v>
      </c>
      <c r="F36" s="36">
        <f t="shared" ref="F36:F94" si="21">ROUND(G36+J36+M36,2)</f>
        <v>0</v>
      </c>
      <c r="G36" s="36">
        <f t="shared" ref="G36:G94" si="22">ROUND(H36+I36,2)</f>
        <v>0</v>
      </c>
      <c r="H36" s="36"/>
      <c r="I36" s="36"/>
      <c r="J36" s="36">
        <f t="shared" ref="J36:J94" si="23">K36+L36</f>
        <v>0</v>
      </c>
      <c r="K36" s="36"/>
      <c r="L36" s="36"/>
      <c r="M36" s="36">
        <f t="shared" ref="M36:M94" si="24">ROUND(N36+O36,2)</f>
        <v>0</v>
      </c>
      <c r="N36" s="36"/>
      <c r="O36" s="36"/>
      <c r="P36" s="36">
        <f>ROUND(Q36+T36+W36,2)</f>
        <v>734.45</v>
      </c>
      <c r="Q36" s="36">
        <f>ROUND(R36+S36,2)</f>
        <v>518.51</v>
      </c>
      <c r="R36" s="36">
        <v>468.84</v>
      </c>
      <c r="S36" s="36">
        <v>49.67</v>
      </c>
      <c r="T36" s="56">
        <f>ROUND(U36+V36,2)</f>
        <v>214.14</v>
      </c>
      <c r="U36" s="57">
        <v>214.14</v>
      </c>
      <c r="V36" s="36">
        <v>0</v>
      </c>
      <c r="W36" s="36">
        <v>1.8</v>
      </c>
      <c r="X36" s="36">
        <f t="shared" ref="X36:X72" si="25">ROUND(Y36+AB36+AE36,2)</f>
        <v>0</v>
      </c>
      <c r="Y36" s="36">
        <v>0</v>
      </c>
      <c r="Z36" s="36">
        <v>0</v>
      </c>
      <c r="AA36" s="36">
        <v>0</v>
      </c>
      <c r="AB36" s="36">
        <f t="shared" ref="AB36:AB93" si="26">ROUND(AC36+AD36,2)</f>
        <v>0</v>
      </c>
      <c r="AC36" s="36">
        <v>0</v>
      </c>
      <c r="AD36" s="36">
        <v>0</v>
      </c>
      <c r="AE36" s="36">
        <v>0</v>
      </c>
      <c r="AF36" s="36">
        <f>ROUND(AG36+AH36+AM36+AP36+AU36+AV36+AW36,2)</f>
        <v>0</v>
      </c>
      <c r="AG36" s="36"/>
      <c r="AH36" s="36">
        <f t="shared" ref="AH36:AH94" si="27">AI36+AK36+AL36</f>
        <v>0</v>
      </c>
      <c r="AI36" s="36"/>
      <c r="AJ36" s="36">
        <f t="shared" ref="AJ36:AJ92" si="28">ROUND(AK36+AL36,2)</f>
        <v>0</v>
      </c>
      <c r="AK36" s="36"/>
      <c r="AL36" s="36"/>
      <c r="AM36" s="36">
        <f t="shared" ref="AM36:AM94" si="29">AN36+AO36</f>
        <v>0</v>
      </c>
      <c r="AN36" s="36"/>
      <c r="AO36" s="36"/>
      <c r="AP36" s="36">
        <f>AQ36+AS36+AT36</f>
        <v>0</v>
      </c>
      <c r="AQ36" s="36"/>
      <c r="AR36" s="36">
        <f t="shared" ref="AR36:AR92" si="30">ROUND(AS36+AT36,2)</f>
        <v>0</v>
      </c>
      <c r="AS36" s="36"/>
      <c r="AT36" s="36"/>
      <c r="AU36" s="36"/>
      <c r="AV36" s="36"/>
      <c r="AW36" s="36"/>
    </row>
    <row r="37" ht="21" customHeight="1" spans="1:49">
      <c r="A37" s="33">
        <v>313</v>
      </c>
      <c r="B37" s="34" t="s">
        <v>70</v>
      </c>
      <c r="C37" s="35">
        <f>ROUND((G37+J37+M37+Q37+T37+W37+Y37+AB37+AE37+AF37),2)</f>
        <v>3091.35</v>
      </c>
      <c r="D37" s="36">
        <f t="shared" si="19"/>
        <v>1890.87</v>
      </c>
      <c r="E37" s="36">
        <f t="shared" si="20"/>
        <v>1200.48</v>
      </c>
      <c r="F37" s="36">
        <f t="shared" si="21"/>
        <v>0</v>
      </c>
      <c r="G37" s="36">
        <f t="shared" si="22"/>
        <v>0</v>
      </c>
      <c r="H37" s="36"/>
      <c r="I37" s="36"/>
      <c r="J37" s="36">
        <f t="shared" si="23"/>
        <v>0</v>
      </c>
      <c r="K37" s="36"/>
      <c r="L37" s="36"/>
      <c r="M37" s="36">
        <f t="shared" si="24"/>
        <v>0</v>
      </c>
      <c r="N37" s="36"/>
      <c r="O37" s="36"/>
      <c r="P37" s="36">
        <f>ROUND(Q37+T37+W37,2)</f>
        <v>3091.35</v>
      </c>
      <c r="Q37" s="36">
        <f>ROUND(R37+S37,2)</f>
        <v>1668.02</v>
      </c>
      <c r="R37" s="36">
        <v>895.8</v>
      </c>
      <c r="S37" s="36">
        <v>772.22</v>
      </c>
      <c r="T37" s="56">
        <f>ROUND(U37+V37,2)</f>
        <v>1414.33</v>
      </c>
      <c r="U37" s="57">
        <v>995.07</v>
      </c>
      <c r="V37" s="36">
        <v>419.26</v>
      </c>
      <c r="W37" s="36">
        <v>9</v>
      </c>
      <c r="X37" s="36">
        <f t="shared" si="25"/>
        <v>0</v>
      </c>
      <c r="Y37" s="36">
        <v>0</v>
      </c>
      <c r="Z37" s="36">
        <v>0</v>
      </c>
      <c r="AA37" s="36">
        <v>0</v>
      </c>
      <c r="AB37" s="36">
        <f t="shared" si="26"/>
        <v>0</v>
      </c>
      <c r="AC37" s="36">
        <v>0</v>
      </c>
      <c r="AD37" s="36">
        <v>0</v>
      </c>
      <c r="AE37" s="36">
        <v>0</v>
      </c>
      <c r="AF37" s="36">
        <f>ROUND(AG37+AH37+AM37+AP37+AU37+AV37+AW37,2)</f>
        <v>0</v>
      </c>
      <c r="AG37" s="36"/>
      <c r="AH37" s="36">
        <f t="shared" si="27"/>
        <v>0</v>
      </c>
      <c r="AI37" s="36"/>
      <c r="AJ37" s="36">
        <f t="shared" si="28"/>
        <v>0</v>
      </c>
      <c r="AK37" s="36"/>
      <c r="AL37" s="36"/>
      <c r="AM37" s="36">
        <f t="shared" si="29"/>
        <v>0</v>
      </c>
      <c r="AN37" s="36"/>
      <c r="AO37" s="36"/>
      <c r="AP37" s="36">
        <f>AQ37+AS37+AT37</f>
        <v>0</v>
      </c>
      <c r="AQ37" s="36"/>
      <c r="AR37" s="36">
        <f t="shared" si="30"/>
        <v>0</v>
      </c>
      <c r="AS37" s="36"/>
      <c r="AT37" s="36"/>
      <c r="AU37" s="36"/>
      <c r="AV37" s="36"/>
      <c r="AW37" s="36"/>
    </row>
    <row r="38" ht="21" customHeight="1" spans="1:49">
      <c r="A38" s="33">
        <v>314</v>
      </c>
      <c r="B38" s="34" t="s">
        <v>71</v>
      </c>
      <c r="C38" s="35">
        <f>ROUND((G38+J38+M38+Q38+T38+W38+Y38+AB38+AE38+AF38),2)</f>
        <v>261.04</v>
      </c>
      <c r="D38" s="36">
        <f t="shared" si="19"/>
        <v>214.37</v>
      </c>
      <c r="E38" s="36">
        <f t="shared" si="20"/>
        <v>46.67</v>
      </c>
      <c r="F38" s="36">
        <f t="shared" si="21"/>
        <v>0</v>
      </c>
      <c r="G38" s="36">
        <f t="shared" si="22"/>
        <v>0</v>
      </c>
      <c r="H38" s="36"/>
      <c r="I38" s="36"/>
      <c r="J38" s="36">
        <f t="shared" si="23"/>
        <v>0</v>
      </c>
      <c r="K38" s="36"/>
      <c r="L38" s="36"/>
      <c r="M38" s="36">
        <f t="shared" si="24"/>
        <v>0</v>
      </c>
      <c r="N38" s="36"/>
      <c r="O38" s="36"/>
      <c r="P38" s="36">
        <f>ROUND(Q38+T38+W38,2)</f>
        <v>261.04</v>
      </c>
      <c r="Q38" s="36">
        <f>ROUND(R38+S38,2)</f>
        <v>162.68</v>
      </c>
      <c r="R38" s="36">
        <v>129.51</v>
      </c>
      <c r="S38" s="36">
        <v>33.17</v>
      </c>
      <c r="T38" s="56">
        <f>ROUND(U38+V38,2)</f>
        <v>97.76</v>
      </c>
      <c r="U38" s="57">
        <v>84.86</v>
      </c>
      <c r="V38" s="36">
        <v>12.9</v>
      </c>
      <c r="W38" s="36">
        <v>0.6</v>
      </c>
      <c r="X38" s="36">
        <f t="shared" si="25"/>
        <v>0</v>
      </c>
      <c r="Y38" s="36">
        <v>0</v>
      </c>
      <c r="Z38" s="36">
        <v>0</v>
      </c>
      <c r="AA38" s="36">
        <v>0</v>
      </c>
      <c r="AB38" s="36">
        <f t="shared" si="26"/>
        <v>0</v>
      </c>
      <c r="AC38" s="36">
        <v>0</v>
      </c>
      <c r="AD38" s="36">
        <v>0</v>
      </c>
      <c r="AE38" s="36">
        <v>0</v>
      </c>
      <c r="AF38" s="36">
        <f>ROUND(AG38+AH38+AM38+AP38+AU38+AV38+AW38,2)</f>
        <v>0</v>
      </c>
      <c r="AG38" s="36"/>
      <c r="AH38" s="36">
        <f t="shared" si="27"/>
        <v>0</v>
      </c>
      <c r="AI38" s="36"/>
      <c r="AJ38" s="36">
        <f t="shared" si="28"/>
        <v>0</v>
      </c>
      <c r="AK38" s="36"/>
      <c r="AL38" s="36"/>
      <c r="AM38" s="36">
        <f t="shared" si="29"/>
        <v>0</v>
      </c>
      <c r="AN38" s="36"/>
      <c r="AO38" s="36"/>
      <c r="AP38" s="36">
        <f>AQ38+AS38+AT38</f>
        <v>0</v>
      </c>
      <c r="AQ38" s="36"/>
      <c r="AR38" s="36">
        <f t="shared" si="30"/>
        <v>0</v>
      </c>
      <c r="AS38" s="36"/>
      <c r="AT38" s="36"/>
      <c r="AU38" s="36"/>
      <c r="AV38" s="36"/>
      <c r="AW38" s="36"/>
    </row>
    <row r="39" ht="21" customHeight="1" spans="1:49">
      <c r="A39" s="33">
        <v>315</v>
      </c>
      <c r="B39" s="34" t="s">
        <v>72</v>
      </c>
      <c r="C39" s="35">
        <f>ROUND((G39+J39+M39+Q39+T39+W39+Y39+AB39+AE39+AF39),2)</f>
        <v>982.24</v>
      </c>
      <c r="D39" s="36">
        <f t="shared" si="19"/>
        <v>979.84</v>
      </c>
      <c r="E39" s="36">
        <f t="shared" si="20"/>
        <v>2.4</v>
      </c>
      <c r="F39" s="36">
        <f t="shared" si="21"/>
        <v>0</v>
      </c>
      <c r="G39" s="36">
        <f t="shared" si="22"/>
        <v>0</v>
      </c>
      <c r="H39" s="36"/>
      <c r="I39" s="36"/>
      <c r="J39" s="36">
        <f t="shared" si="23"/>
        <v>0</v>
      </c>
      <c r="K39" s="36"/>
      <c r="L39" s="36"/>
      <c r="M39" s="36">
        <f t="shared" si="24"/>
        <v>0</v>
      </c>
      <c r="N39" s="36"/>
      <c r="O39" s="36"/>
      <c r="P39" s="36">
        <f>ROUND(Q39+T39+W39,2)</f>
        <v>0</v>
      </c>
      <c r="Q39" s="36">
        <f>ROUND(R39+S39,2)</f>
        <v>0</v>
      </c>
      <c r="R39" s="36"/>
      <c r="S39" s="36"/>
      <c r="T39" s="56">
        <f>ROUND(U39+V39,2)</f>
        <v>0</v>
      </c>
      <c r="U39" s="57">
        <v>0</v>
      </c>
      <c r="V39" s="36"/>
      <c r="W39" s="36"/>
      <c r="X39" s="36">
        <f t="shared" si="25"/>
        <v>982.24</v>
      </c>
      <c r="Y39" s="36">
        <v>582.08</v>
      </c>
      <c r="Z39" s="36">
        <v>582.08</v>
      </c>
      <c r="AA39" s="36">
        <v>0</v>
      </c>
      <c r="AB39" s="36">
        <f t="shared" si="26"/>
        <v>397.76</v>
      </c>
      <c r="AC39" s="36">
        <v>397.76</v>
      </c>
      <c r="AD39" s="36">
        <v>0</v>
      </c>
      <c r="AE39" s="36">
        <v>2.4</v>
      </c>
      <c r="AF39" s="36">
        <f>ROUND(AG39+AH39+AM39+AP39+AU39+AV39+AW39,2)</f>
        <v>0</v>
      </c>
      <c r="AG39" s="36"/>
      <c r="AH39" s="36">
        <f t="shared" si="27"/>
        <v>0</v>
      </c>
      <c r="AI39" s="36"/>
      <c r="AJ39" s="36">
        <f t="shared" si="28"/>
        <v>0</v>
      </c>
      <c r="AK39" s="36"/>
      <c r="AL39" s="36"/>
      <c r="AM39" s="36">
        <f t="shared" si="29"/>
        <v>0</v>
      </c>
      <c r="AN39" s="36"/>
      <c r="AO39" s="36"/>
      <c r="AP39" s="36">
        <f>AQ39+AS39+AT39</f>
        <v>0</v>
      </c>
      <c r="AQ39" s="36"/>
      <c r="AR39" s="36">
        <f t="shared" si="30"/>
        <v>0</v>
      </c>
      <c r="AS39" s="36"/>
      <c r="AT39" s="36"/>
      <c r="AU39" s="36"/>
      <c r="AV39" s="36"/>
      <c r="AW39" s="36"/>
    </row>
    <row r="40" s="3" customFormat="1" ht="21" customHeight="1" spans="1:49">
      <c r="A40" s="33">
        <v>316</v>
      </c>
      <c r="B40" s="42" t="s">
        <v>73</v>
      </c>
      <c r="C40" s="35">
        <f>ROUND((G40+J40+M40+Q40+T40+W40+Y40+AB40+AE40+AF40),2)</f>
        <v>275.23</v>
      </c>
      <c r="D40" s="35">
        <f t="shared" si="19"/>
        <v>132</v>
      </c>
      <c r="E40" s="35">
        <f t="shared" si="20"/>
        <v>143.23</v>
      </c>
      <c r="F40" s="35">
        <f t="shared" si="21"/>
        <v>0</v>
      </c>
      <c r="G40" s="35">
        <f t="shared" si="22"/>
        <v>0</v>
      </c>
      <c r="H40" s="35"/>
      <c r="I40" s="35"/>
      <c r="J40" s="35">
        <f t="shared" si="23"/>
        <v>0</v>
      </c>
      <c r="K40" s="35"/>
      <c r="L40" s="35"/>
      <c r="M40" s="35">
        <f t="shared" si="24"/>
        <v>0</v>
      </c>
      <c r="N40" s="35"/>
      <c r="O40" s="35"/>
      <c r="P40" s="35">
        <f>ROUND(Q40+T40+W40,2)</f>
        <v>0</v>
      </c>
      <c r="Q40" s="35">
        <f>ROUND(R40+S40,2)</f>
        <v>0</v>
      </c>
      <c r="R40" s="35"/>
      <c r="S40" s="35"/>
      <c r="T40" s="62">
        <f>ROUND(U40+V40,2)</f>
        <v>0</v>
      </c>
      <c r="U40" s="63">
        <v>0</v>
      </c>
      <c r="V40" s="35"/>
      <c r="W40" s="35"/>
      <c r="X40" s="35">
        <f t="shared" si="25"/>
        <v>0</v>
      </c>
      <c r="Y40" s="35">
        <v>0</v>
      </c>
      <c r="Z40" s="35">
        <v>0</v>
      </c>
      <c r="AA40" s="35">
        <v>0</v>
      </c>
      <c r="AB40" s="35">
        <f t="shared" si="26"/>
        <v>0</v>
      </c>
      <c r="AC40" s="35">
        <v>0</v>
      </c>
      <c r="AD40" s="35">
        <v>0</v>
      </c>
      <c r="AE40" s="35">
        <v>0</v>
      </c>
      <c r="AF40" s="35">
        <f>ROUND(AG40+AH40+AM40+AP40+AU40+AV40+AW40,2)</f>
        <v>275.23</v>
      </c>
      <c r="AG40" s="35"/>
      <c r="AH40" s="35">
        <f t="shared" si="27"/>
        <v>0</v>
      </c>
      <c r="AI40" s="35"/>
      <c r="AJ40" s="35">
        <f t="shared" si="28"/>
        <v>0</v>
      </c>
      <c r="AK40" s="35"/>
      <c r="AL40" s="35"/>
      <c r="AM40" s="35">
        <f t="shared" si="29"/>
        <v>21</v>
      </c>
      <c r="AN40" s="35">
        <v>21</v>
      </c>
      <c r="AO40" s="35"/>
      <c r="AP40" s="35">
        <f>AQ40+AS40+AT40</f>
        <v>254.23</v>
      </c>
      <c r="AQ40" s="35">
        <v>111</v>
      </c>
      <c r="AR40" s="35">
        <f t="shared" si="30"/>
        <v>143.23</v>
      </c>
      <c r="AS40" s="35">
        <v>149.23</v>
      </c>
      <c r="AT40" s="35">
        <v>-6</v>
      </c>
      <c r="AU40" s="35"/>
      <c r="AV40" s="35"/>
      <c r="AW40" s="35"/>
    </row>
  </sheetData>
  <mergeCells count="19">
    <mergeCell ref="A1:AW1"/>
    <mergeCell ref="A2:AW2"/>
    <mergeCell ref="AF3:AW3"/>
    <mergeCell ref="A3:A5"/>
    <mergeCell ref="B3:B5"/>
    <mergeCell ref="C3:C5"/>
    <mergeCell ref="D3:D5"/>
    <mergeCell ref="E3:E5"/>
    <mergeCell ref="AF4:AF5"/>
    <mergeCell ref="AG4:AG5"/>
    <mergeCell ref="AJ4:AJ5"/>
    <mergeCell ref="AO4:AO5"/>
    <mergeCell ref="AR4:AR5"/>
    <mergeCell ref="AU4:AU5"/>
    <mergeCell ref="AV4:AV5"/>
    <mergeCell ref="AW4:AW5"/>
    <mergeCell ref="P3:W4"/>
    <mergeCell ref="X3:AE4"/>
    <mergeCell ref="F3:O4"/>
  </mergeCells>
  <pageMargins left="0.196527777777778" right="0.118055555555556" top="0.747916666666667" bottom="0.747916666666667" header="0.314583333333333" footer="0.314583333333333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JYTWW921</dc:creator>
  <cp:lastModifiedBy>Administrator</cp:lastModifiedBy>
  <dcterms:created xsi:type="dcterms:W3CDTF">2021-04-23T11:10:00Z</dcterms:created>
  <cp:lastPrinted>2021-05-17T12:27:00Z</cp:lastPrinted>
  <dcterms:modified xsi:type="dcterms:W3CDTF">2021-05-21T10:32:50Z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